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0" windowHeight="11020" tabRatio="897" firstSheet="1" activeTab="4"/>
  </bookViews>
  <sheets>
    <sheet name="คำอธิบาย" sheetId="51" r:id="rId1"/>
    <sheet name="แผนจัดซื้อ เฉพาะน้ำยา" sheetId="48" r:id="rId2"/>
    <sheet name="ปกแผน" sheetId="50" r:id="rId3"/>
    <sheet name="cbc" sheetId="52" r:id="rId4"/>
    <sheet name="chem" sheetId="53" r:id="rId5"/>
  </sheets>
  <definedNames>
    <definedName name="_xlnm._FilterDatabase" localSheetId="1" hidden="1">'แผนจัดซื้อ เฉพาะน้ำยา'!$D$1:$D$214</definedName>
    <definedName name="_xlnm.Print_Titles" localSheetId="1">'แผนจัดซื้อ เฉพาะน้ำยา'!$1:$5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53" l="1"/>
  <c r="H26" i="53"/>
  <c r="F26" i="53"/>
  <c r="E26" i="53"/>
  <c r="D26" i="53"/>
  <c r="L25" i="53"/>
  <c r="G25" i="53"/>
  <c r="L24" i="53"/>
  <c r="G24" i="53"/>
  <c r="L23" i="53"/>
  <c r="G23" i="53"/>
  <c r="L22" i="53"/>
  <c r="G22" i="53"/>
  <c r="L21" i="53"/>
  <c r="G21" i="53"/>
  <c r="L20" i="53"/>
  <c r="G20" i="53"/>
  <c r="L19" i="53"/>
  <c r="G19" i="53"/>
  <c r="L18" i="53"/>
  <c r="G18" i="53"/>
  <c r="L17" i="53"/>
  <c r="G17" i="53"/>
  <c r="L16" i="53"/>
  <c r="G16" i="53"/>
  <c r="L15" i="53"/>
  <c r="G15" i="53"/>
  <c r="L14" i="53"/>
  <c r="G14" i="53"/>
  <c r="L13" i="53"/>
  <c r="G13" i="53"/>
  <c r="L12" i="53"/>
  <c r="G12" i="53"/>
  <c r="L11" i="53"/>
  <c r="G11" i="53"/>
  <c r="L10" i="53"/>
  <c r="L26" i="53" s="1"/>
  <c r="G10" i="53"/>
  <c r="L9" i="53"/>
  <c r="G9" i="53"/>
  <c r="H12" i="52"/>
  <c r="F12" i="52"/>
  <c r="E12" i="52"/>
  <c r="D12" i="52"/>
  <c r="L9" i="52"/>
  <c r="L12" i="52" s="1"/>
  <c r="F14" i="52" s="1"/>
  <c r="G9" i="52"/>
  <c r="G12" i="52" s="1"/>
  <c r="G26" i="53" l="1"/>
  <c r="W9" i="48"/>
  <c r="W10" i="48"/>
  <c r="W11" i="48"/>
  <c r="W12" i="48"/>
  <c r="W13" i="48"/>
  <c r="W14" i="48"/>
  <c r="W15" i="48"/>
  <c r="W16" i="48"/>
  <c r="W17" i="48"/>
  <c r="W18" i="48"/>
  <c r="W19" i="48"/>
  <c r="W20" i="48"/>
  <c r="W21" i="48"/>
  <c r="W22" i="48"/>
  <c r="W23" i="48"/>
  <c r="W24" i="48"/>
  <c r="W25" i="48"/>
  <c r="W31" i="48"/>
  <c r="W32" i="48"/>
  <c r="W33" i="48"/>
  <c r="W34" i="48"/>
  <c r="W35" i="48"/>
  <c r="W36" i="48"/>
  <c r="W37" i="48"/>
  <c r="W39" i="48"/>
  <c r="W40" i="48"/>
  <c r="W41" i="48"/>
  <c r="W42" i="48"/>
  <c r="W43" i="48"/>
  <c r="W44" i="48"/>
  <c r="W45" i="48"/>
  <c r="W46" i="48"/>
  <c r="W47" i="48"/>
  <c r="W48" i="48"/>
  <c r="W49" i="48"/>
  <c r="W57" i="48"/>
  <c r="W58" i="48"/>
  <c r="W59" i="48"/>
  <c r="W60" i="48"/>
  <c r="W61" i="48"/>
  <c r="W62" i="48"/>
  <c r="W63" i="48"/>
  <c r="W64" i="48"/>
  <c r="W65" i="48"/>
  <c r="W66" i="48"/>
  <c r="W67" i="48"/>
  <c r="W68" i="48"/>
  <c r="W69" i="48"/>
  <c r="W71" i="48"/>
  <c r="W72" i="48"/>
  <c r="W73" i="48"/>
  <c r="W75" i="48"/>
  <c r="W82" i="48"/>
  <c r="W83" i="48"/>
  <c r="W85" i="48"/>
  <c r="W86" i="48"/>
  <c r="W87" i="48"/>
  <c r="W88" i="48"/>
  <c r="W7" i="48"/>
  <c r="U9" i="48"/>
  <c r="U10" i="48"/>
  <c r="U11" i="48"/>
  <c r="U12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31" i="48"/>
  <c r="U32" i="48"/>
  <c r="U33" i="48"/>
  <c r="U34" i="48"/>
  <c r="U35" i="48"/>
  <c r="U36" i="48"/>
  <c r="U37" i="48"/>
  <c r="U39" i="48"/>
  <c r="U40" i="48"/>
  <c r="U41" i="48"/>
  <c r="U42" i="48"/>
  <c r="U43" i="48"/>
  <c r="U44" i="48"/>
  <c r="U45" i="48"/>
  <c r="U46" i="48"/>
  <c r="U47" i="48"/>
  <c r="U48" i="48"/>
  <c r="U49" i="48"/>
  <c r="U57" i="48"/>
  <c r="U58" i="48"/>
  <c r="U59" i="48"/>
  <c r="U60" i="48"/>
  <c r="U61" i="48"/>
  <c r="U62" i="48"/>
  <c r="U63" i="48"/>
  <c r="U64" i="48"/>
  <c r="U65" i="48"/>
  <c r="U66" i="48"/>
  <c r="U67" i="48"/>
  <c r="U68" i="48"/>
  <c r="U69" i="48"/>
  <c r="U71" i="48"/>
  <c r="U72" i="48"/>
  <c r="U73" i="48"/>
  <c r="U75" i="48"/>
  <c r="U82" i="48"/>
  <c r="U83" i="48"/>
  <c r="U85" i="48"/>
  <c r="U86" i="48"/>
  <c r="U87" i="48"/>
  <c r="U88" i="48"/>
  <c r="S9" i="48"/>
  <c r="S10" i="48"/>
  <c r="S11" i="48"/>
  <c r="S12" i="48"/>
  <c r="S13" i="48"/>
  <c r="S14" i="48"/>
  <c r="S15" i="48"/>
  <c r="S16" i="48"/>
  <c r="S17" i="48"/>
  <c r="S18" i="48"/>
  <c r="S19" i="48"/>
  <c r="S20" i="48"/>
  <c r="S21" i="48"/>
  <c r="S22" i="48"/>
  <c r="S23" i="48"/>
  <c r="S24" i="48"/>
  <c r="S25" i="48"/>
  <c r="S32" i="48"/>
  <c r="S33" i="48"/>
  <c r="S34" i="48"/>
  <c r="S35" i="48"/>
  <c r="S36" i="48"/>
  <c r="S37" i="48"/>
  <c r="S39" i="48"/>
  <c r="S40" i="48"/>
  <c r="S41" i="48"/>
  <c r="S42" i="48"/>
  <c r="S43" i="48"/>
  <c r="S44" i="48"/>
  <c r="S45" i="48"/>
  <c r="S46" i="48"/>
  <c r="S47" i="48"/>
  <c r="S48" i="48"/>
  <c r="S49" i="48"/>
  <c r="S57" i="48"/>
  <c r="S58" i="48"/>
  <c r="S59" i="48"/>
  <c r="S60" i="48"/>
  <c r="S61" i="48"/>
  <c r="S62" i="48"/>
  <c r="S63" i="48"/>
  <c r="S64" i="48"/>
  <c r="S65" i="48"/>
  <c r="S66" i="48"/>
  <c r="S67" i="48"/>
  <c r="S68" i="48"/>
  <c r="S69" i="48"/>
  <c r="S71" i="48"/>
  <c r="S72" i="48"/>
  <c r="S73" i="48"/>
  <c r="S75" i="48"/>
  <c r="S82" i="48"/>
  <c r="S83" i="48"/>
  <c r="S85" i="48"/>
  <c r="S86" i="48"/>
  <c r="S87" i="48"/>
  <c r="S88" i="48"/>
  <c r="Q9" i="48"/>
  <c r="Q10" i="48"/>
  <c r="Q11" i="48"/>
  <c r="Q12" i="48"/>
  <c r="Q13" i="48"/>
  <c r="Q14" i="48"/>
  <c r="Q15" i="48"/>
  <c r="Q16" i="48"/>
  <c r="Q17" i="48"/>
  <c r="Q18" i="48"/>
  <c r="Q19" i="48"/>
  <c r="Q20" i="48"/>
  <c r="Q21" i="48"/>
  <c r="Q22" i="48"/>
  <c r="Q23" i="48"/>
  <c r="Q24" i="48"/>
  <c r="Q25" i="48"/>
  <c r="Q31" i="48"/>
  <c r="Q32" i="48"/>
  <c r="Q33" i="48"/>
  <c r="Q34" i="48"/>
  <c r="Q35" i="48"/>
  <c r="Q36" i="48"/>
  <c r="Q37" i="48"/>
  <c r="Q39" i="48"/>
  <c r="Q40" i="48"/>
  <c r="Q41" i="48"/>
  <c r="Q42" i="48"/>
  <c r="Q43" i="48"/>
  <c r="Q44" i="48"/>
  <c r="Q45" i="48"/>
  <c r="Q46" i="48"/>
  <c r="Q47" i="48"/>
  <c r="Q48" i="48"/>
  <c r="Q49" i="48"/>
  <c r="Q57" i="48"/>
  <c r="Q58" i="48"/>
  <c r="Q59" i="48"/>
  <c r="Q60" i="48"/>
  <c r="Q61" i="48"/>
  <c r="Q62" i="48"/>
  <c r="Q63" i="48"/>
  <c r="Q64" i="48"/>
  <c r="Q65" i="48"/>
  <c r="Q66" i="48"/>
  <c r="Q67" i="48"/>
  <c r="Q68" i="48"/>
  <c r="Q69" i="48"/>
  <c r="Q71" i="48"/>
  <c r="Q72" i="48"/>
  <c r="Q73" i="48"/>
  <c r="Q75" i="48"/>
  <c r="Q82" i="48"/>
  <c r="Q83" i="48"/>
  <c r="Q85" i="48"/>
  <c r="Q86" i="48"/>
  <c r="Q87" i="48"/>
  <c r="Q88" i="48"/>
  <c r="M68" i="48" l="1"/>
  <c r="O68" i="48" s="1"/>
  <c r="M49" i="48"/>
  <c r="O49" i="48" s="1"/>
  <c r="M48" i="48"/>
  <c r="O48" i="48" s="1"/>
  <c r="M37" i="48"/>
  <c r="O37" i="48" s="1"/>
  <c r="M36" i="48"/>
  <c r="O36" i="48" s="1"/>
  <c r="M86" i="48" l="1"/>
  <c r="O86" i="48" s="1"/>
  <c r="M87" i="48"/>
  <c r="O87" i="48" s="1"/>
  <c r="M88" i="48"/>
  <c r="O88" i="48" s="1"/>
  <c r="M85" i="48"/>
  <c r="O85" i="48" s="1"/>
  <c r="M82" i="48"/>
  <c r="O82" i="48" s="1"/>
  <c r="M83" i="48"/>
  <c r="O83" i="48" s="1"/>
  <c r="M75" i="48"/>
  <c r="O75" i="48" s="1"/>
  <c r="M72" i="48"/>
  <c r="O72" i="48" s="1"/>
  <c r="M73" i="48"/>
  <c r="O73" i="48" s="1"/>
  <c r="M71" i="48"/>
  <c r="O71" i="48" s="1"/>
  <c r="M58" i="48"/>
  <c r="O58" i="48" s="1"/>
  <c r="M59" i="48"/>
  <c r="O59" i="48" s="1"/>
  <c r="M60" i="48"/>
  <c r="O60" i="48" s="1"/>
  <c r="M61" i="48"/>
  <c r="O61" i="48" s="1"/>
  <c r="M62" i="48"/>
  <c r="O62" i="48" s="1"/>
  <c r="M63" i="48"/>
  <c r="O63" i="48" s="1"/>
  <c r="M64" i="48"/>
  <c r="O64" i="48" s="1"/>
  <c r="M65" i="48"/>
  <c r="O65" i="48" s="1"/>
  <c r="M66" i="48"/>
  <c r="O66" i="48" s="1"/>
  <c r="M67" i="48"/>
  <c r="O67" i="48" s="1"/>
  <c r="O69" i="48"/>
  <c r="M57" i="48"/>
  <c r="O57" i="48" s="1"/>
  <c r="M40" i="48"/>
  <c r="O40" i="48" s="1"/>
  <c r="M41" i="48"/>
  <c r="O41" i="48" s="1"/>
  <c r="M42" i="48"/>
  <c r="O42" i="48" s="1"/>
  <c r="M43" i="48"/>
  <c r="O43" i="48" s="1"/>
  <c r="M44" i="48"/>
  <c r="O44" i="48" s="1"/>
  <c r="M45" i="48"/>
  <c r="O45" i="48" s="1"/>
  <c r="M46" i="48"/>
  <c r="O46" i="48" s="1"/>
  <c r="M47" i="48"/>
  <c r="O47" i="48" s="1"/>
  <c r="M39" i="48"/>
  <c r="O39" i="48" s="1"/>
  <c r="M8" i="48"/>
  <c r="O8" i="48" s="1"/>
  <c r="M9" i="48"/>
  <c r="O9" i="48" s="1"/>
  <c r="M10" i="48"/>
  <c r="O10" i="48" s="1"/>
  <c r="M11" i="48"/>
  <c r="O11" i="48" s="1"/>
  <c r="M12" i="48"/>
  <c r="O12" i="48" s="1"/>
  <c r="M13" i="48"/>
  <c r="O13" i="48" s="1"/>
  <c r="M14" i="48"/>
  <c r="O14" i="48" s="1"/>
  <c r="M15" i="48"/>
  <c r="O15" i="48" s="1"/>
  <c r="M16" i="48"/>
  <c r="O16" i="48" s="1"/>
  <c r="M17" i="48"/>
  <c r="O17" i="48" s="1"/>
  <c r="M18" i="48"/>
  <c r="O18" i="48" s="1"/>
  <c r="M19" i="48"/>
  <c r="O19" i="48" s="1"/>
  <c r="M20" i="48"/>
  <c r="O20" i="48" s="1"/>
  <c r="M21" i="48"/>
  <c r="O21" i="48" s="1"/>
  <c r="M22" i="48"/>
  <c r="O22" i="48" s="1"/>
  <c r="M23" i="48"/>
  <c r="O23" i="48" s="1"/>
  <c r="M24" i="48"/>
  <c r="O24" i="48" s="1"/>
  <c r="M25" i="48"/>
  <c r="O25" i="48" s="1"/>
  <c r="M31" i="48"/>
  <c r="O31" i="48" s="1"/>
  <c r="M32" i="48"/>
  <c r="O32" i="48" s="1"/>
  <c r="M33" i="48"/>
  <c r="O33" i="48" s="1"/>
  <c r="M34" i="48"/>
  <c r="O34" i="48" s="1"/>
  <c r="M35" i="48"/>
  <c r="O35" i="48" s="1"/>
  <c r="M7" i="48"/>
  <c r="O7" i="48" s="1"/>
  <c r="W8" i="48" l="1"/>
  <c r="U8" i="48"/>
  <c r="U7" i="48"/>
  <c r="S8" i="48"/>
  <c r="S7" i="48"/>
  <c r="Q8" i="48"/>
  <c r="Q7" i="48"/>
  <c r="Q89" i="48" l="1"/>
  <c r="U89" i="48"/>
  <c r="S89" i="48"/>
  <c r="W89" i="48"/>
  <c r="O89" i="48" l="1"/>
  <c r="M5" i="48"/>
  <c r="D12" i="50" l="1"/>
  <c r="D8" i="50"/>
  <c r="D10" i="50"/>
  <c r="O90" i="48" l="1"/>
  <c r="D14" i="50" l="1"/>
  <c r="D6" i="50" l="1"/>
</calcChain>
</file>

<file path=xl/sharedStrings.xml><?xml version="1.0" encoding="utf-8"?>
<sst xmlns="http://schemas.openxmlformats.org/spreadsheetml/2006/main" count="573" uniqueCount="265">
  <si>
    <t>ข้อควรระวัง</t>
  </si>
  <si>
    <t>ลบแถวได้  รายการไหนไม่ได้ซื้อ ลบได้นะครับ อย่าลืมแก้ลำดับด้านหน้าด้วยนะครับ</t>
  </si>
  <si>
    <t>รหัส โรงพยาบาล ถามได้ที่งานเวชสถิติ หรืองานยุทธศาสตร์ จะเป็นเลข 5 หลัก เช่น 10953 (รพ.ม่วงสามสิบ)</t>
  </si>
  <si>
    <t>คอลัมน์ที่ใส่สูตรไว้ เพื่ออำนวยความสะดวกในการกรอกข้อมูลไม่ให้ผิดพลาด  ไม่ควรลบ ถ้าลบต้องคำนวณเอง</t>
  </si>
  <si>
    <t>คำอธิบาย การใช้งาน</t>
  </si>
  <si>
    <t>เริ่มต้นง่ายที่สุด คือใส่ตัวเลขวัสดุที่จะซื้อในแต่ละไตรมาส และราคา แล้วทุกอย่างจะคำนวณให้อัตโนมัติ</t>
  </si>
  <si>
    <t>ถ้ามียอดคงเหลือจากปีก่อน ก็กรอกในช่อง "ยอดยกมา" ถ้าไม่มีก็ใส่ 0</t>
  </si>
  <si>
    <t>ข้อมูลอีกอันที่สำคัญคือ "รูปแบบ" "ขนาดบรรจุ" และ "หน่วยบรรจุ" ต้องกรอกมาให้ด้วย</t>
  </si>
  <si>
    <t>ตัวอย่างเช่น เราซื้อน้ำยา Anti-HIV (rapid) 100 test/กล่อง  ให้กรอกดังนี้</t>
  </si>
  <si>
    <t>เติมช่องขนาดบรรจุ เป็น "100"</t>
  </si>
  <si>
    <t>แก้ไขหน่วยบรรจุ ให้เป็น Test</t>
  </si>
  <si>
    <t>ดังตัวอย่างตารางข้างล่างนี้</t>
  </si>
  <si>
    <t>ลำ</t>
  </si>
  <si>
    <t>รหัส</t>
  </si>
  <si>
    <t>รูป</t>
  </si>
  <si>
    <t>ขนาด</t>
  </si>
  <si>
    <t>หน่วย</t>
  </si>
  <si>
    <t>ดับ</t>
  </si>
  <si>
    <t>วัสดุ</t>
  </si>
  <si>
    <t>ชื่อวัสดุวิทยาศาสตร์การแพทย์</t>
  </si>
  <si>
    <t>แบบ</t>
  </si>
  <si>
    <t>บรรจุ</t>
  </si>
  <si>
    <t>งานภูมิคุ้มกัน</t>
  </si>
  <si>
    <t>I001</t>
  </si>
  <si>
    <t>ชุดตรวจ  Anti - HIV  (GPA)</t>
  </si>
  <si>
    <t>กล่อง</t>
  </si>
  <si>
    <t>I002</t>
  </si>
  <si>
    <t xml:space="preserve">ชุดตรวจ  Anti - HIV (Rapid ) </t>
  </si>
  <si>
    <t>Test</t>
  </si>
  <si>
    <t>I003</t>
  </si>
  <si>
    <t xml:space="preserve">ชุดตรวจ  Anti - HIV  (Machine Base ) </t>
  </si>
  <si>
    <t>I004</t>
  </si>
  <si>
    <t>ชุดตรวจ  HIV Ag/Ab combo</t>
  </si>
  <si>
    <t>I005</t>
  </si>
  <si>
    <t>ชุดตรวจ  HBs Ag (Rapid )</t>
  </si>
  <si>
    <t>HCODE</t>
  </si>
  <si>
    <t>อัตราการใช้ย้อน</t>
  </si>
  <si>
    <t>ประมาณ</t>
  </si>
  <si>
    <t>ยอด</t>
  </si>
  <si>
    <t>ประมาณการ</t>
  </si>
  <si>
    <t>ราคา</t>
  </si>
  <si>
    <t>มูลค่ารวม</t>
  </si>
  <si>
    <t>งวดที่ 1</t>
  </si>
  <si>
    <t>งวดที่ 2</t>
  </si>
  <si>
    <t>งวดที่ 3</t>
  </si>
  <si>
    <t>งวดที่ 4</t>
  </si>
  <si>
    <t>หลัง 3 ปี</t>
  </si>
  <si>
    <t>การใช้ปี</t>
  </si>
  <si>
    <t>ยก</t>
  </si>
  <si>
    <t>จัดซื้อปี</t>
  </si>
  <si>
    <t>ต่อ</t>
  </si>
  <si>
    <t>(บาท)</t>
  </si>
  <si>
    <t>มา</t>
  </si>
  <si>
    <t>จำนวน</t>
  </si>
  <si>
    <t>มูลค่า(บาท)</t>
  </si>
  <si>
    <t>วัสดุอุปกรณ์ซัพพลายทั่วไป</t>
  </si>
  <si>
    <t>AC001</t>
  </si>
  <si>
    <t xml:space="preserve">Tube EDTA 0.5 ml  </t>
  </si>
  <si>
    <t>หลอด</t>
  </si>
  <si>
    <t>pack</t>
  </si>
  <si>
    <t>AC003</t>
  </si>
  <si>
    <t>AC007</t>
  </si>
  <si>
    <t xml:space="preserve">Tube Lithium heparin 4 ml (Vacuum) </t>
  </si>
  <si>
    <t>AC012</t>
  </si>
  <si>
    <t>Tube NaF tube 2 ml  (Vacuum)</t>
  </si>
  <si>
    <t>AC020</t>
  </si>
  <si>
    <t>Tube  13x100 mm Glass</t>
  </si>
  <si>
    <t>AC021</t>
  </si>
  <si>
    <t>AC024</t>
  </si>
  <si>
    <t>Hematocrit tube - Red</t>
  </si>
  <si>
    <t>Box</t>
  </si>
  <si>
    <t>AC026</t>
  </si>
  <si>
    <t>Cover glass 22 X 22 mm</t>
  </si>
  <si>
    <t>AC029</t>
  </si>
  <si>
    <t>Immersion oil</t>
  </si>
  <si>
    <t>ขวด</t>
  </si>
  <si>
    <t>AC030</t>
  </si>
  <si>
    <t>กระดาษเช็ดเลนส์</t>
  </si>
  <si>
    <t>AC031</t>
  </si>
  <si>
    <t>Parafilm</t>
  </si>
  <si>
    <t>ม้วน</t>
  </si>
  <si>
    <t>อัน</t>
  </si>
  <si>
    <t>AC034</t>
  </si>
  <si>
    <t>กระป๋องทิ้งเข็ม (Safety Box)</t>
  </si>
  <si>
    <t>ชิ้น</t>
  </si>
  <si>
    <t>AC037</t>
  </si>
  <si>
    <t>Slide ฝ้า</t>
  </si>
  <si>
    <t>ถุง</t>
  </si>
  <si>
    <t>AC044</t>
  </si>
  <si>
    <t>Tip 10-200 ul</t>
  </si>
  <si>
    <t>AC045</t>
  </si>
  <si>
    <t>Tip 200-1,000 ul</t>
  </si>
  <si>
    <t>AC048</t>
  </si>
  <si>
    <t>กระป๋องเก็บปัสสาวะ 40 ml</t>
  </si>
  <si>
    <t>AC061</t>
  </si>
  <si>
    <t>ตลับอุจจาระ</t>
  </si>
  <si>
    <t>AC062</t>
  </si>
  <si>
    <t>ตลับเสมหะ</t>
  </si>
  <si>
    <t>AC070</t>
  </si>
  <si>
    <t>Lamp สำหรับกล้องจุลทรรศน์</t>
  </si>
  <si>
    <t>AC075</t>
  </si>
  <si>
    <t>AC078</t>
  </si>
  <si>
    <t>สติ๊กเกอร์ติดภาชนะ (เครื่อง Printer)</t>
  </si>
  <si>
    <t>AC121</t>
  </si>
  <si>
    <t>กระดาษกรอง No.1 Whatman</t>
  </si>
  <si>
    <t>AC133</t>
  </si>
  <si>
    <t>งานธนาคารเลือด (Blood Bank : BB)</t>
  </si>
  <si>
    <t>BB001</t>
  </si>
  <si>
    <t>Anti-A</t>
  </si>
  <si>
    <t>BB002</t>
  </si>
  <si>
    <t>Anti-B</t>
  </si>
  <si>
    <t>BB003</t>
  </si>
  <si>
    <t>Anti-AB</t>
  </si>
  <si>
    <t>BB004</t>
  </si>
  <si>
    <t>Anti-D</t>
  </si>
  <si>
    <t>BB005</t>
  </si>
  <si>
    <t>Anti-Human-globulin</t>
  </si>
  <si>
    <t>BB006</t>
  </si>
  <si>
    <t>Standard A cell</t>
  </si>
  <si>
    <t>BB007</t>
  </si>
  <si>
    <t>Standard B cell</t>
  </si>
  <si>
    <t>BB008</t>
  </si>
  <si>
    <t>Standard O1 cell</t>
  </si>
  <si>
    <t>งานภูมิคุ้มกัน (Immunology : IM)</t>
  </si>
  <si>
    <t>IM002</t>
  </si>
  <si>
    <t>IM007</t>
  </si>
  <si>
    <t>IM009</t>
  </si>
  <si>
    <t>ชุดตรวจ  Anti - HBs (Rapid )</t>
  </si>
  <si>
    <t>IM015</t>
  </si>
  <si>
    <t>ชุดตรวจ  Anti - HCV (Rapid )</t>
  </si>
  <si>
    <t>IM032</t>
  </si>
  <si>
    <t xml:space="preserve">Leptospirosis antibody IgM (Strip) </t>
  </si>
  <si>
    <t>IM040</t>
  </si>
  <si>
    <t xml:space="preserve">แถบตรวจ Pregnancy  Test  </t>
  </si>
  <si>
    <t>IM041</t>
  </si>
  <si>
    <t>แถบตรวจ Malaria</t>
  </si>
  <si>
    <t>IM043</t>
  </si>
  <si>
    <t>IM044</t>
  </si>
  <si>
    <t>แถบตรวจกัญชา</t>
  </si>
  <si>
    <t>งานจุลชีววิทยา (Micorbiology : MB)</t>
  </si>
  <si>
    <t>MB001</t>
  </si>
  <si>
    <t>Gram stain set</t>
  </si>
  <si>
    <t>MB002</t>
  </si>
  <si>
    <t>AFB stain set</t>
  </si>
  <si>
    <t>MB006</t>
  </si>
  <si>
    <t>10,20,30% KOH</t>
  </si>
  <si>
    <t>โลหิตวิทยา (Hematology : HM)</t>
  </si>
  <si>
    <t>HM002</t>
  </si>
  <si>
    <t>สีย้อม  Wright - Giemsa  Stain</t>
  </si>
  <si>
    <t>HM008</t>
  </si>
  <si>
    <t>DCIP</t>
  </si>
  <si>
    <t>HM029</t>
  </si>
  <si>
    <t xml:space="preserve">PT </t>
  </si>
  <si>
    <t>งานเคมีคลินิก (Chemistry :CH)</t>
  </si>
  <si>
    <t>CH001</t>
  </si>
  <si>
    <t xml:space="preserve">แผ่นทดสอบน้ำตาลปลายนิ้ว </t>
  </si>
  <si>
    <t>CH005</t>
  </si>
  <si>
    <t>รวมแป็นเงิน</t>
  </si>
  <si>
    <t>สรุปแผนการจัดซื้อเวชภัณฑ์ที่มิใช่ยา ประเภทวัสดุวิทยาศาสตร์การแพทย์</t>
  </si>
  <si>
    <t>งวดการจัดซื้อ</t>
  </si>
  <si>
    <t>วัสดุวิทยาศาสตร์การแพทย์</t>
  </si>
  <si>
    <t>จำนวนรายการ</t>
  </si>
  <si>
    <t>บาท</t>
  </si>
  <si>
    <t>งวดที่ 1 (ต.ค.-ธ.ค.)</t>
  </si>
  <si>
    <t>แผน</t>
  </si>
  <si>
    <t>จัดซื้อจริง</t>
  </si>
  <si>
    <t>งวดที่ 2 (ม.ค.-มี.ค.)</t>
  </si>
  <si>
    <t>งวดที่ 3 (เม.ย.-มิ.ย.)</t>
  </si>
  <si>
    <t>งวดที่ 4 (ก.ค.-ก.ย.)</t>
  </si>
  <si>
    <t>รวมทั้งสิ้น</t>
  </si>
  <si>
    <t>Troponin-T</t>
  </si>
  <si>
    <t>โรงพยาบาลโขงเจียม จังหวัดอุบลราชธานี</t>
  </si>
  <si>
    <t>งานเทคนิคการแพทย์ โรงพยาบาลโขงเจียม จ.อุบลราชธานี</t>
  </si>
  <si>
    <t>LISS</t>
  </si>
  <si>
    <t>ชุดตรวจ  Anti - HIV  (Rapid)</t>
  </si>
  <si>
    <t>แผ่นตรวจปัสสวะ 11 แถบ</t>
  </si>
  <si>
    <t>แผ่นตรวจปัสสวะ 2 แถบ</t>
  </si>
  <si>
    <t>..................................................</t>
  </si>
  <si>
    <t>....................................................</t>
  </si>
  <si>
    <t>...................................................................</t>
  </si>
  <si>
    <t>...........................................................</t>
  </si>
  <si>
    <t>ผู้อำนวยการโรงพยาบาลโขงเจียม</t>
  </si>
  <si>
    <t>นายแพทย์สาธารณสุขจังหวัดอุบลราชธานี</t>
  </si>
  <si>
    <t>ผู้เห็นชอบแผน</t>
  </si>
  <si>
    <t>ผู้อนุมัติแผน</t>
  </si>
  <si>
    <t>(นายสรายุทธ์ หยงสิทธิ์)</t>
  </si>
  <si>
    <t>ตำแหน่งนักจัดการงานทั่วไปชำนาญการ</t>
  </si>
  <si>
    <t>เจ้าหน้าที่</t>
  </si>
  <si>
    <t>หัวหน้าเจ้าหน้าที่</t>
  </si>
  <si>
    <t>(.........................................................)</t>
  </si>
  <si>
    <t>ตำแหน่งนักเทคนิคการแพทย์ชำนาญการ</t>
  </si>
  <si>
    <t>(นายวรยุทธ เลิศแล้ว)</t>
  </si>
  <si>
    <t>(นายสิทธิพงษ์  อุ่นทวง)</t>
  </si>
  <si>
    <t>เทอโมมิเตอร์ดิจิตอล</t>
  </si>
  <si>
    <t>clote acctivator 3 ml  (Vacuum)</t>
  </si>
  <si>
    <t xml:space="preserve"> K3 EDTA blood 3 ml (Vacuum) </t>
  </si>
  <si>
    <t>AC015</t>
  </si>
  <si>
    <t>CH002</t>
  </si>
  <si>
    <t>CH003</t>
  </si>
  <si>
    <t>BB009</t>
  </si>
  <si>
    <t>viral transport media (VTM)</t>
  </si>
  <si>
    <t>IM046</t>
  </si>
  <si>
    <t>ชุดตรวจ Antigen test kit Covid-19</t>
  </si>
  <si>
    <t>แถบตรวจ Metamphetamine</t>
  </si>
  <si>
    <t>Pack red cell</t>
  </si>
  <si>
    <t>LPRC</t>
  </si>
  <si>
    <t>RPR kit</t>
  </si>
  <si>
    <t>Test tube 12 X 75 mm Glass</t>
  </si>
  <si>
    <t xml:space="preserve">Urine cell slide </t>
  </si>
  <si>
    <t>AC135</t>
  </si>
  <si>
    <t>AC141</t>
  </si>
  <si>
    <t>BB011</t>
  </si>
  <si>
    <t>BB012</t>
  </si>
  <si>
    <t>IM045</t>
  </si>
  <si>
    <t>Unit</t>
  </si>
  <si>
    <t>เล่ม</t>
  </si>
  <si>
    <t>ตุลาคม - ธันวาคม 2565</t>
  </si>
  <si>
    <t>มกราคม - มีนาคม 2566</t>
  </si>
  <si>
    <t>เมษายน - มิถุนายน 2566</t>
  </si>
  <si>
    <t>กรกฎาคม - กันยายน 2566</t>
  </si>
  <si>
    <t>แผนการเช่าเครื่องตรวจวิเคราะห์อัตโนมัติทางโลหิตวิทยา (เวชภัณฑ์ที่มิใช่ยา วัสดุวิทยาศาสตร์การแพทย์)</t>
  </si>
  <si>
    <t>หน่วยงาน โรงพยาบาลโขงเจียม จังหวัดอุบลราชธานี</t>
  </si>
  <si>
    <t xml:space="preserve">ประจำปีงบประมาณ พ.ศ. 2566 </t>
  </si>
  <si>
    <t xml:space="preserve"> </t>
  </si>
  <si>
    <t>หน่วยนับ</t>
  </si>
  <si>
    <t>อัตราการใช้ย้อนหลัง 3 ปี</t>
  </si>
  <si>
    <t>แผนการเช่า 1 ปี</t>
  </si>
  <si>
    <t>ลำดับ</t>
  </si>
  <si>
    <t>รายการ</t>
  </si>
  <si>
    <t>(รายงานการ</t>
  </si>
  <si>
    <t>ปี 2563</t>
  </si>
  <si>
    <t>ปี 2564</t>
  </si>
  <si>
    <t>ปี 2565</t>
  </si>
  <si>
    <t>ปี 2566</t>
  </si>
  <si>
    <t>กลาง</t>
  </si>
  <si>
    <t>ประเภท</t>
  </si>
  <si>
    <t>ราคารวม</t>
  </si>
  <si>
    <t>ทดสอบที่สมบูรณ์)</t>
  </si>
  <si>
    <t>ต่อหน่วย</t>
  </si>
  <si>
    <t>ราคากลาง</t>
  </si>
  <si>
    <t>CBC</t>
  </si>
  <si>
    <t>Test/Report</t>
  </si>
  <si>
    <t>ราคาอ้างอิงกระทรวง 2563</t>
  </si>
  <si>
    <t>รวม</t>
  </si>
  <si>
    <t xml:space="preserve">รวมเป็นเงินทั้งสิ้น </t>
  </si>
  <si>
    <t>Glucose</t>
  </si>
  <si>
    <t>BUN</t>
  </si>
  <si>
    <t>Creatinine</t>
  </si>
  <si>
    <t>Uric acid</t>
  </si>
  <si>
    <t>Cholesterol</t>
  </si>
  <si>
    <t>Triglyceride</t>
  </si>
  <si>
    <t>HDL</t>
  </si>
  <si>
    <t>LDL</t>
  </si>
  <si>
    <t>Total Protein</t>
  </si>
  <si>
    <t>Albumin</t>
  </si>
  <si>
    <t>Total bilirubin</t>
  </si>
  <si>
    <t>Direct bilirubin</t>
  </si>
  <si>
    <t>AST</t>
  </si>
  <si>
    <t>ALT</t>
  </si>
  <si>
    <t>ALP</t>
  </si>
  <si>
    <t>HbA1c</t>
  </si>
  <si>
    <t>Electrolye</t>
  </si>
  <si>
    <t>แผนการเช่าเครื่องตรวจวิเคราะห์อัตโนมัติทางเคมีคลินิก (เวชภัณฑ์ที่มิใช่ยา วัสดุวิทยาศาสตร์การแพทย์)</t>
  </si>
  <si>
    <t>ประจำปีงบประมาณ 2566</t>
  </si>
  <si>
    <t>แผนจัดซื้อเวชภัณฑ์ที่มิใช่ยา ประจำปีงบประมาณ 2566 (วัสดุวิทยาศาสตร์การแพทย์)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</si>
</sst>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6" x14ac:knownFonts="1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AngsanaUPC"/>
      <family val="1"/>
    </font>
    <font>
      <b/>
      <sz val="24"/>
      <name val="TH SarabunIT๙"/>
      <family val="2"/>
    </font>
    <font>
      <sz val="10"/>
      <name val="TH SarabunIT๙"/>
      <family val="2"/>
    </font>
    <font>
      <sz val="18"/>
      <name val="Angsana New"/>
      <family val="1"/>
    </font>
    <font>
      <b/>
      <sz val="12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6"/>
      <name val="TH SarabunPSK"/>
      <family val="2"/>
    </font>
    <font>
      <b/>
      <sz val="24"/>
      <name val="TH SarabunPSK"/>
      <family val="2"/>
    </font>
    <font>
      <sz val="8"/>
      <name val="Arial"/>
      <charset val="222"/>
    </font>
    <font>
      <sz val="10"/>
      <name val="TH SarabunPSK"/>
      <family val="2"/>
    </font>
    <font>
      <b/>
      <sz val="1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u/>
      <sz val="16"/>
      <color theme="1"/>
      <name val="Angsana New"/>
      <family val="1"/>
    </font>
    <font>
      <sz val="13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TH SarabunPSK"/>
      <family val="2"/>
    </font>
    <font>
      <sz val="24"/>
      <name val="TH SarabunPSK"/>
      <family val="2"/>
    </font>
    <font>
      <sz val="26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162">
    <xf numFmtId="0" fontId="0" fillId="0" borderId="0" xfId="0"/>
    <xf numFmtId="0" fontId="3" fillId="0" borderId="1" xfId="0" applyFont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/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1" xfId="4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7" fillId="0" borderId="0" xfId="0" applyFont="1"/>
    <xf numFmtId="0" fontId="7" fillId="7" borderId="0" xfId="0" applyFont="1" applyFill="1"/>
    <xf numFmtId="0" fontId="7" fillId="0" borderId="0" xfId="0" applyFont="1" applyAlignment="1">
      <alignment horizontal="center"/>
    </xf>
    <xf numFmtId="0" fontId="3" fillId="7" borderId="1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9" fillId="0" borderId="7" xfId="0" applyFont="1" applyFill="1" applyBorder="1" applyAlignment="1" applyProtection="1">
      <alignment horizontal="center" vertical="center"/>
      <protection locked="0"/>
    </xf>
    <xf numFmtId="187" fontId="9" fillId="0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87" fontId="9" fillId="0" borderId="1" xfId="1" applyNumberFormat="1" applyFont="1" applyFill="1" applyBorder="1" applyAlignment="1" applyProtection="1">
      <alignment horizontal="center" vertical="center"/>
    </xf>
    <xf numFmtId="43" fontId="9" fillId="0" borderId="1" xfId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187" fontId="9" fillId="0" borderId="5" xfId="1" applyNumberFormat="1" applyFont="1" applyFill="1" applyBorder="1" applyAlignment="1" applyProtection="1">
      <alignment horizontal="center" vertical="center"/>
      <protection locked="0"/>
    </xf>
    <xf numFmtId="43" fontId="9" fillId="0" borderId="5" xfId="1" applyFont="1" applyFill="1" applyBorder="1" applyAlignment="1" applyProtection="1">
      <alignment horizontal="center" vertical="center"/>
      <protection locked="0"/>
    </xf>
    <xf numFmtId="187" fontId="9" fillId="0" borderId="3" xfId="1" applyNumberFormat="1" applyFont="1" applyFill="1" applyBorder="1" applyAlignment="1" applyProtection="1">
      <alignment horizontal="center" vertical="center"/>
      <protection locked="0"/>
    </xf>
    <xf numFmtId="187" fontId="9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4" applyFont="1" applyFill="1" applyBorder="1" applyAlignment="1" applyProtection="1">
      <alignment horizontal="center" vertical="center"/>
      <protection locked="0"/>
    </xf>
    <xf numFmtId="187" fontId="9" fillId="2" borderId="1" xfId="0" applyNumberFormat="1" applyFont="1" applyFill="1" applyBorder="1" applyAlignment="1" applyProtection="1">
      <alignment horizontal="center" vertical="center"/>
      <protection locked="0"/>
    </xf>
    <xf numFmtId="187" fontId="9" fillId="8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</xf>
    <xf numFmtId="0" fontId="9" fillId="8" borderId="1" xfId="0" applyFont="1" applyFill="1" applyBorder="1" applyAlignment="1" applyProtection="1">
      <alignment horizontal="center" vertical="center"/>
    </xf>
    <xf numFmtId="187" fontId="9" fillId="8" borderId="1" xfId="1" applyNumberFormat="1" applyFont="1" applyFill="1" applyBorder="1" applyAlignment="1" applyProtection="1">
      <alignment horizontal="center" vertical="center"/>
    </xf>
    <xf numFmtId="187" fontId="9" fillId="8" borderId="1" xfId="0" applyNumberFormat="1" applyFont="1" applyFill="1" applyBorder="1" applyAlignment="1" applyProtection="1">
      <alignment horizontal="center" vertical="center"/>
    </xf>
    <xf numFmtId="3" fontId="9" fillId="6" borderId="1" xfId="0" applyNumberFormat="1" applyFont="1" applyFill="1" applyBorder="1" applyAlignment="1" applyProtection="1">
      <alignment horizontal="center" vertical="center"/>
      <protection locked="0"/>
    </xf>
    <xf numFmtId="187" fontId="9" fillId="7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187" fontId="9" fillId="0" borderId="0" xfId="1" applyNumberFormat="1" applyFont="1" applyFill="1" applyAlignment="1" applyProtection="1">
      <alignment horizontal="center" vertical="center"/>
      <protection locked="0"/>
    </xf>
    <xf numFmtId="43" fontId="9" fillId="0" borderId="0" xfId="1" applyFont="1" applyFill="1" applyAlignment="1" applyProtection="1">
      <alignment horizontal="center" vertical="center"/>
      <protection locked="0"/>
    </xf>
    <xf numFmtId="43" fontId="9" fillId="0" borderId="0" xfId="1" applyNumberFormat="1" applyFont="1" applyAlignment="1" applyProtection="1">
      <alignment horizontal="center" vertical="center"/>
      <protection locked="0"/>
    </xf>
    <xf numFmtId="43" fontId="9" fillId="0" borderId="0" xfId="1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43" fontId="9" fillId="0" borderId="0" xfId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43" fontId="9" fillId="0" borderId="11" xfId="1" applyFont="1" applyFill="1" applyBorder="1" applyAlignment="1" applyProtection="1">
      <alignment horizontal="center" vertical="center"/>
      <protection locked="0"/>
    </xf>
    <xf numFmtId="187" fontId="9" fillId="0" borderId="11" xfId="1" applyNumberFormat="1" applyFont="1" applyFill="1" applyBorder="1" applyAlignment="1" applyProtection="1">
      <alignment horizontal="center" vertical="center"/>
      <protection locked="0"/>
    </xf>
    <xf numFmtId="187" fontId="8" fillId="0" borderId="5" xfId="1" applyNumberFormat="1" applyFont="1" applyFill="1" applyBorder="1" applyAlignment="1" applyProtection="1">
      <alignment horizontal="center" vertical="center"/>
      <protection locked="0"/>
    </xf>
    <xf numFmtId="43" fontId="8" fillId="0" borderId="5" xfId="1" applyFont="1" applyFill="1" applyBorder="1" applyAlignment="1" applyProtection="1">
      <alignment horizontal="center" vertical="center"/>
      <protection locked="0"/>
    </xf>
    <xf numFmtId="187" fontId="9" fillId="0" borderId="5" xfId="0" applyNumberFormat="1" applyFont="1" applyFill="1" applyBorder="1" applyAlignment="1" applyProtection="1">
      <alignment horizontal="center" vertical="center"/>
      <protection locked="0"/>
    </xf>
    <xf numFmtId="187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43" fontId="9" fillId="0" borderId="4" xfId="1" applyFont="1" applyFill="1" applyBorder="1" applyAlignment="1" applyProtection="1">
      <alignment horizontal="center" vertical="center"/>
      <protection locked="0"/>
    </xf>
    <xf numFmtId="187" fontId="9" fillId="0" borderId="4" xfId="1" applyNumberFormat="1" applyFont="1" applyFill="1" applyBorder="1" applyAlignment="1" applyProtection="1">
      <alignment horizontal="center" vertical="center"/>
      <protection locked="0"/>
    </xf>
    <xf numFmtId="43" fontId="9" fillId="0" borderId="4" xfId="1" applyFont="1" applyBorder="1" applyAlignment="1" applyProtection="1">
      <alignment horizontal="center" vertical="center"/>
      <protection locked="0"/>
    </xf>
    <xf numFmtId="187" fontId="9" fillId="0" borderId="0" xfId="1" applyNumberFormat="1" applyFont="1" applyFill="1" applyBorder="1" applyAlignment="1" applyProtection="1">
      <alignment horizontal="center" vertical="center"/>
      <protection locked="0"/>
    </xf>
    <xf numFmtId="43" fontId="9" fillId="0" borderId="0" xfId="1" applyFont="1" applyBorder="1" applyAlignment="1" applyProtection="1">
      <alignment horizontal="center" vertical="center"/>
      <protection locked="0"/>
    </xf>
    <xf numFmtId="43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187" fontId="9" fillId="0" borderId="0" xfId="1" applyNumberFormat="1" applyFont="1" applyFill="1" applyBorder="1" applyAlignment="1" applyProtection="1">
      <alignment horizontal="center" vertical="center"/>
    </xf>
    <xf numFmtId="43" fontId="9" fillId="0" borderId="0" xfId="1" applyNumberFormat="1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0" borderId="1" xfId="4" applyFont="1" applyFill="1" applyBorder="1" applyAlignment="1" applyProtection="1">
      <alignment horizontal="center" vertical="center"/>
    </xf>
    <xf numFmtId="0" fontId="9" fillId="4" borderId="1" xfId="4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187" fontId="9" fillId="0" borderId="0" xfId="1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1" applyNumberFormat="1" applyFont="1" applyFill="1" applyBorder="1" applyAlignment="1" applyProtection="1">
      <alignment horizontal="center" vertical="center"/>
      <protection locked="0"/>
    </xf>
    <xf numFmtId="43" fontId="8" fillId="0" borderId="7" xfId="1" applyFont="1" applyFill="1" applyBorder="1" applyAlignment="1" applyProtection="1">
      <alignment horizontal="center" vertical="center"/>
      <protection locked="0"/>
    </xf>
    <xf numFmtId="43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187" fontId="8" fillId="0" borderId="7" xfId="1" applyNumberFormat="1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187" fontId="9" fillId="0" borderId="0" xfId="0" applyNumberFormat="1" applyFont="1" applyFill="1" applyBorder="1" applyAlignment="1" applyProtection="1">
      <alignment horizontal="center" vertical="center"/>
      <protection locked="0"/>
    </xf>
    <xf numFmtId="187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187" fontId="9" fillId="8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187" fontId="9" fillId="8" borderId="1" xfId="1" applyNumberFormat="1" applyFont="1" applyFill="1" applyBorder="1" applyAlignment="1">
      <alignment horizontal="center" vertical="center"/>
    </xf>
    <xf numFmtId="187" fontId="9" fillId="8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3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3" fontId="3" fillId="0" borderId="0" xfId="0" applyNumberFormat="1" applyFont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43" fontId="21" fillId="0" borderId="5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43" fontId="21" fillId="0" borderId="6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43" fontId="21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 vertical="center"/>
    </xf>
    <xf numFmtId="43" fontId="3" fillId="0" borderId="1" xfId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87" fontId="21" fillId="0" borderId="1" xfId="1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43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43" fontId="24" fillId="0" borderId="0" xfId="1" applyFont="1" applyAlignment="1"/>
    <xf numFmtId="0" fontId="25" fillId="0" borderId="0" xfId="0" applyFont="1" applyAlignment="1"/>
    <xf numFmtId="43" fontId="25" fillId="0" borderId="0" xfId="0" applyNumberFormat="1" applyFont="1" applyAlignme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187" fontId="8" fillId="0" borderId="8" xfId="1" applyNumberFormat="1" applyFont="1" applyFill="1" applyBorder="1" applyAlignment="1" applyProtection="1">
      <alignment horizontal="center" vertical="center"/>
      <protection locked="0"/>
    </xf>
    <xf numFmtId="187" fontId="8" fillId="0" borderId="10" xfId="1" applyNumberFormat="1" applyFont="1" applyFill="1" applyBorder="1" applyAlignment="1" applyProtection="1">
      <alignment horizontal="center" vertical="center"/>
      <protection locked="0"/>
    </xf>
    <xf numFmtId="187" fontId="8" fillId="0" borderId="18" xfId="1" applyNumberFormat="1" applyFont="1" applyFill="1" applyBorder="1" applyAlignment="1" applyProtection="1">
      <alignment horizontal="center" vertical="center"/>
      <protection locked="0"/>
    </xf>
    <xf numFmtId="187" fontId="8" fillId="0" borderId="9" xfId="1" applyNumberFormat="1" applyFont="1" applyFill="1" applyBorder="1" applyAlignment="1" applyProtection="1">
      <alignment horizontal="center" vertical="center"/>
      <protection locked="0"/>
    </xf>
    <xf numFmtId="187" fontId="8" fillId="0" borderId="11" xfId="1" applyNumberFormat="1" applyFont="1" applyFill="1" applyBorder="1" applyAlignment="1" applyProtection="1">
      <alignment horizontal="center" vertical="center"/>
      <protection locked="0"/>
    </xf>
    <xf numFmtId="187" fontId="8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</cellXfs>
  <cellStyles count="6">
    <cellStyle name="Comma" xfId="1" builtinId="3"/>
    <cellStyle name="Normal" xfId="0" builtinId="0"/>
    <cellStyle name="Normal 7" xfId="2"/>
    <cellStyle name="Percent 2" xfId="3"/>
    <cellStyle name="ปกติ 2 3" xfId="5"/>
    <cellStyle name="ปกติ_แผนใช้เงินบำรุง ปีงบฯ 50 (ชุดอนุมัติ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10" workbookViewId="0">
      <selection activeCell="E10" sqref="E10"/>
    </sheetView>
  </sheetViews>
  <sheetFormatPr defaultColWidth="9.1796875" defaultRowHeight="26" x14ac:dyDescent="0.8"/>
  <cols>
    <col min="1" max="1" width="5.1796875" style="8" customWidth="1"/>
    <col min="2" max="4" width="9.1796875" style="8"/>
    <col min="5" max="5" width="35.453125" style="8" customWidth="1"/>
    <col min="6" max="16384" width="9.1796875" style="8"/>
  </cols>
  <sheetData>
    <row r="1" spans="1:12" x14ac:dyDescent="0.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8">
      <c r="A2" s="10">
        <v>1</v>
      </c>
      <c r="B2" s="8" t="s">
        <v>1</v>
      </c>
    </row>
    <row r="3" spans="1:12" x14ac:dyDescent="0.8">
      <c r="A3" s="10">
        <v>2</v>
      </c>
      <c r="B3" s="8" t="s">
        <v>2</v>
      </c>
    </row>
    <row r="4" spans="1:12" x14ac:dyDescent="0.8">
      <c r="A4" s="10">
        <v>3</v>
      </c>
      <c r="B4" s="8" t="s">
        <v>3</v>
      </c>
    </row>
    <row r="5" spans="1:12" x14ac:dyDescent="0.8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8">
      <c r="A6" s="10">
        <v>4</v>
      </c>
      <c r="B6" s="8" t="s">
        <v>5</v>
      </c>
    </row>
    <row r="7" spans="1:12" x14ac:dyDescent="0.8">
      <c r="A7" s="10">
        <v>5</v>
      </c>
      <c r="B7" s="8" t="s">
        <v>6</v>
      </c>
    </row>
    <row r="8" spans="1:12" x14ac:dyDescent="0.8">
      <c r="A8" s="10">
        <v>6</v>
      </c>
      <c r="B8" s="8" t="s">
        <v>7</v>
      </c>
    </row>
    <row r="9" spans="1:12" x14ac:dyDescent="0.8">
      <c r="A9" s="10"/>
      <c r="B9" s="8" t="s">
        <v>8</v>
      </c>
    </row>
    <row r="10" spans="1:12" x14ac:dyDescent="0.8">
      <c r="A10" s="10"/>
      <c r="B10" s="10">
        <v>6.1</v>
      </c>
      <c r="C10" s="8" t="s">
        <v>9</v>
      </c>
    </row>
    <row r="11" spans="1:12" x14ac:dyDescent="0.8">
      <c r="A11" s="10"/>
      <c r="B11" s="10">
        <v>6.2</v>
      </c>
      <c r="C11" s="8" t="s">
        <v>10</v>
      </c>
    </row>
    <row r="12" spans="1:12" x14ac:dyDescent="0.8">
      <c r="A12" s="10"/>
      <c r="C12" s="8" t="s">
        <v>11</v>
      </c>
    </row>
    <row r="13" spans="1:12" x14ac:dyDescent="0.8">
      <c r="A13" s="10"/>
    </row>
    <row r="14" spans="1:12" x14ac:dyDescent="0.8">
      <c r="A14" s="10"/>
      <c r="C14" s="4" t="s">
        <v>12</v>
      </c>
      <c r="D14" s="4" t="s">
        <v>13</v>
      </c>
      <c r="E14" s="4"/>
      <c r="F14" s="4" t="s">
        <v>14</v>
      </c>
      <c r="G14" s="4" t="s">
        <v>15</v>
      </c>
      <c r="H14" s="4" t="s">
        <v>16</v>
      </c>
    </row>
    <row r="15" spans="1:12" x14ac:dyDescent="0.8">
      <c r="A15" s="10"/>
      <c r="C15" s="5" t="s">
        <v>17</v>
      </c>
      <c r="D15" s="5" t="s">
        <v>18</v>
      </c>
      <c r="E15" s="5" t="s">
        <v>19</v>
      </c>
      <c r="F15" s="5" t="s">
        <v>20</v>
      </c>
      <c r="G15" s="5" t="s">
        <v>21</v>
      </c>
      <c r="H15" s="5" t="s">
        <v>21</v>
      </c>
    </row>
    <row r="16" spans="1:12" x14ac:dyDescent="0.8">
      <c r="A16" s="10"/>
      <c r="C16" s="2"/>
      <c r="D16" s="2"/>
      <c r="E16" s="7" t="s">
        <v>22</v>
      </c>
      <c r="F16" s="2"/>
      <c r="G16" s="2"/>
      <c r="H16" s="2"/>
    </row>
    <row r="17" spans="3:8" x14ac:dyDescent="0.8">
      <c r="C17" s="1">
        <v>152</v>
      </c>
      <c r="D17" s="1" t="s">
        <v>23</v>
      </c>
      <c r="E17" s="6" t="s">
        <v>24</v>
      </c>
      <c r="F17" s="1" t="s">
        <v>25</v>
      </c>
      <c r="G17" s="1"/>
      <c r="H17" s="1" t="s">
        <v>25</v>
      </c>
    </row>
    <row r="18" spans="3:8" x14ac:dyDescent="0.8">
      <c r="C18" s="1">
        <v>153</v>
      </c>
      <c r="D18" s="1" t="s">
        <v>26</v>
      </c>
      <c r="E18" s="6" t="s">
        <v>27</v>
      </c>
      <c r="F18" s="1" t="s">
        <v>25</v>
      </c>
      <c r="G18" s="11">
        <v>100</v>
      </c>
      <c r="H18" s="11" t="s">
        <v>28</v>
      </c>
    </row>
    <row r="19" spans="3:8" x14ac:dyDescent="0.8">
      <c r="C19" s="1">
        <v>154</v>
      </c>
      <c r="D19" s="1" t="s">
        <v>29</v>
      </c>
      <c r="E19" s="6" t="s">
        <v>30</v>
      </c>
      <c r="F19" s="1" t="s">
        <v>25</v>
      </c>
      <c r="G19" s="1"/>
      <c r="H19" s="1" t="s">
        <v>25</v>
      </c>
    </row>
    <row r="20" spans="3:8" x14ac:dyDescent="0.8">
      <c r="C20" s="1">
        <v>155</v>
      </c>
      <c r="D20" s="1" t="s">
        <v>31</v>
      </c>
      <c r="E20" s="6" t="s">
        <v>32</v>
      </c>
      <c r="F20" s="1" t="s">
        <v>25</v>
      </c>
      <c r="G20" s="1"/>
      <c r="H20" s="1" t="s">
        <v>25</v>
      </c>
    </row>
    <row r="21" spans="3:8" x14ac:dyDescent="0.8">
      <c r="C21" s="1">
        <v>156</v>
      </c>
      <c r="D21" s="1" t="s">
        <v>33</v>
      </c>
      <c r="E21" s="6" t="s">
        <v>34</v>
      </c>
      <c r="F21" s="1" t="s">
        <v>25</v>
      </c>
      <c r="G21" s="1"/>
      <c r="H21" s="1" t="s">
        <v>25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"/>
  <sheetViews>
    <sheetView topLeftCell="B1" zoomScaleNormal="100" zoomScalePageLayoutView="55" workbookViewId="0">
      <pane ySplit="5" topLeftCell="A87" activePane="bottomLeft" state="frozen"/>
      <selection activeCell="B1" sqref="B1"/>
      <selection pane="bottomLeft" activeCell="H4" sqref="H4:J4"/>
    </sheetView>
  </sheetViews>
  <sheetFormatPr defaultColWidth="9.1796875" defaultRowHeight="23.25" customHeight="1" x14ac:dyDescent="0.25"/>
  <cols>
    <col min="1" max="1" width="9.81640625" style="37" hidden="1" customWidth="1"/>
    <col min="2" max="2" width="6.1796875" style="37" customWidth="1"/>
    <col min="3" max="3" width="9.26953125" style="37" customWidth="1"/>
    <col min="4" max="4" width="25.81640625" style="37" customWidth="1"/>
    <col min="5" max="5" width="7.26953125" style="37" customWidth="1"/>
    <col min="6" max="6" width="6.81640625" style="37" customWidth="1"/>
    <col min="7" max="7" width="6.453125" style="37" customWidth="1"/>
    <col min="8" max="8" width="8.26953125" style="38" customWidth="1"/>
    <col min="9" max="9" width="7.7265625" style="38" customWidth="1"/>
    <col min="10" max="10" width="8.26953125" style="38" customWidth="1"/>
    <col min="11" max="11" width="8.1796875" style="38" customWidth="1"/>
    <col min="12" max="12" width="6.81640625" style="38" customWidth="1"/>
    <col min="13" max="13" width="9.1796875" style="38" customWidth="1"/>
    <col min="14" max="14" width="8.26953125" style="39" customWidth="1"/>
    <col min="15" max="15" width="10.54296875" style="40" customWidth="1"/>
    <col min="16" max="16" width="7.54296875" style="37" customWidth="1"/>
    <col min="17" max="17" width="9.7265625" style="41" customWidth="1"/>
    <col min="18" max="18" width="7.54296875" style="42" customWidth="1"/>
    <col min="19" max="19" width="10.7265625" style="43" customWidth="1"/>
    <col min="20" max="20" width="7.453125" style="42" customWidth="1"/>
    <col min="21" max="21" width="10" style="43" customWidth="1"/>
    <col min="22" max="22" width="8.54296875" style="42" customWidth="1"/>
    <col min="23" max="23" width="9.26953125" style="43" customWidth="1"/>
    <col min="24" max="16384" width="9.1796875" style="37"/>
  </cols>
  <sheetData>
    <row r="1" spans="1:23" s="74" customFormat="1" ht="23.25" customHeight="1" x14ac:dyDescent="0.25">
      <c r="A1" s="136" t="s">
        <v>264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2" spans="1:23" s="75" customFormat="1" ht="23.25" customHeight="1" x14ac:dyDescent="0.25">
      <c r="A2" s="137" t="s">
        <v>171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</row>
    <row r="3" spans="1:23" s="75" customFormat="1" ht="23.25" customHeight="1" x14ac:dyDescent="0.25">
      <c r="A3" s="90" t="s">
        <v>35</v>
      </c>
      <c r="B3" s="90" t="s">
        <v>12</v>
      </c>
      <c r="C3" s="90" t="s">
        <v>13</v>
      </c>
      <c r="D3" s="148" t="s">
        <v>19</v>
      </c>
      <c r="E3" s="90" t="s">
        <v>14</v>
      </c>
      <c r="F3" s="90" t="s">
        <v>15</v>
      </c>
      <c r="G3" s="90" t="s">
        <v>16</v>
      </c>
      <c r="H3" s="141" t="s">
        <v>36</v>
      </c>
      <c r="I3" s="142"/>
      <c r="J3" s="143"/>
      <c r="K3" s="48" t="s">
        <v>37</v>
      </c>
      <c r="L3" s="48" t="s">
        <v>38</v>
      </c>
      <c r="M3" s="48" t="s">
        <v>39</v>
      </c>
      <c r="N3" s="49" t="s">
        <v>40</v>
      </c>
      <c r="O3" s="49" t="s">
        <v>41</v>
      </c>
      <c r="P3" s="144" t="s">
        <v>42</v>
      </c>
      <c r="Q3" s="145"/>
      <c r="R3" s="144" t="s">
        <v>43</v>
      </c>
      <c r="S3" s="145"/>
      <c r="T3" s="144" t="s">
        <v>44</v>
      </c>
      <c r="U3" s="145"/>
      <c r="V3" s="144" t="s">
        <v>45</v>
      </c>
      <c r="W3" s="145"/>
    </row>
    <row r="4" spans="1:23" s="75" customFormat="1" ht="23.25" customHeight="1" x14ac:dyDescent="0.25">
      <c r="A4" s="76"/>
      <c r="B4" s="91" t="s">
        <v>17</v>
      </c>
      <c r="C4" s="91" t="s">
        <v>18</v>
      </c>
      <c r="D4" s="149"/>
      <c r="E4" s="91" t="s">
        <v>20</v>
      </c>
      <c r="F4" s="91" t="s">
        <v>21</v>
      </c>
      <c r="G4" s="91" t="s">
        <v>21</v>
      </c>
      <c r="H4" s="138" t="s">
        <v>46</v>
      </c>
      <c r="I4" s="139"/>
      <c r="J4" s="140"/>
      <c r="K4" s="82" t="s">
        <v>47</v>
      </c>
      <c r="L4" s="82" t="s">
        <v>48</v>
      </c>
      <c r="M4" s="82" t="s">
        <v>49</v>
      </c>
      <c r="N4" s="78" t="s">
        <v>50</v>
      </c>
      <c r="O4" s="78" t="s">
        <v>51</v>
      </c>
      <c r="P4" s="146" t="s">
        <v>216</v>
      </c>
      <c r="Q4" s="147"/>
      <c r="R4" s="146" t="s">
        <v>217</v>
      </c>
      <c r="S4" s="147"/>
      <c r="T4" s="146" t="s">
        <v>218</v>
      </c>
      <c r="U4" s="147"/>
      <c r="V4" s="146" t="s">
        <v>219</v>
      </c>
      <c r="W4" s="147"/>
    </row>
    <row r="5" spans="1:23" s="75" customFormat="1" ht="23.25" customHeight="1" x14ac:dyDescent="0.25">
      <c r="A5" s="91"/>
      <c r="B5" s="91"/>
      <c r="C5" s="91"/>
      <c r="D5" s="91"/>
      <c r="E5" s="91"/>
      <c r="F5" s="91"/>
      <c r="G5" s="91"/>
      <c r="H5" s="77">
        <v>2563</v>
      </c>
      <c r="I5" s="77">
        <v>2564</v>
      </c>
      <c r="J5" s="77">
        <v>2565</v>
      </c>
      <c r="K5" s="77">
        <v>2566</v>
      </c>
      <c r="L5" s="77" t="s">
        <v>52</v>
      </c>
      <c r="M5" s="77">
        <f>J5+1</f>
        <v>2566</v>
      </c>
      <c r="N5" s="78" t="s">
        <v>16</v>
      </c>
      <c r="O5" s="78"/>
      <c r="P5" s="81" t="s">
        <v>53</v>
      </c>
      <c r="Q5" s="78" t="s">
        <v>54</v>
      </c>
      <c r="R5" s="81" t="s">
        <v>53</v>
      </c>
      <c r="S5" s="78" t="s">
        <v>54</v>
      </c>
      <c r="T5" s="81" t="s">
        <v>53</v>
      </c>
      <c r="U5" s="78" t="s">
        <v>54</v>
      </c>
      <c r="V5" s="81" t="s">
        <v>53</v>
      </c>
      <c r="W5" s="78" t="s">
        <v>54</v>
      </c>
    </row>
    <row r="6" spans="1:23" ht="23.25" customHeight="1" x14ac:dyDescent="0.25">
      <c r="A6" s="92"/>
      <c r="B6" s="66"/>
      <c r="C6" s="66"/>
      <c r="D6" s="66" t="s">
        <v>55</v>
      </c>
      <c r="E6" s="66"/>
      <c r="F6" s="66"/>
      <c r="G6" s="66"/>
      <c r="H6" s="28"/>
      <c r="I6" s="28"/>
      <c r="J6" s="28"/>
      <c r="K6" s="28"/>
      <c r="L6" s="28"/>
      <c r="M6" s="28"/>
      <c r="N6" s="66"/>
      <c r="O6" s="66"/>
      <c r="P6" s="66"/>
      <c r="Q6" s="66"/>
      <c r="R6" s="66"/>
      <c r="S6" s="66"/>
      <c r="T6" s="66"/>
      <c r="U6" s="66"/>
      <c r="V6" s="66"/>
      <c r="W6" s="66"/>
    </row>
    <row r="7" spans="1:23" ht="23.25" customHeight="1" x14ac:dyDescent="0.25">
      <c r="A7" s="16"/>
      <c r="B7" s="25">
        <v>1</v>
      </c>
      <c r="C7" s="93" t="s">
        <v>56</v>
      </c>
      <c r="D7" s="67" t="s">
        <v>57</v>
      </c>
      <c r="E7" s="16" t="s">
        <v>58</v>
      </c>
      <c r="F7" s="16">
        <v>100</v>
      </c>
      <c r="G7" s="16" t="s">
        <v>59</v>
      </c>
      <c r="H7" s="15">
        <v>1500</v>
      </c>
      <c r="I7" s="15">
        <v>1500</v>
      </c>
      <c r="J7" s="15">
        <v>2000</v>
      </c>
      <c r="K7" s="15">
        <v>2000</v>
      </c>
      <c r="L7" s="15">
        <v>200</v>
      </c>
      <c r="M7" s="15">
        <f>K7-L7</f>
        <v>1800</v>
      </c>
      <c r="N7" s="18">
        <v>2.8</v>
      </c>
      <c r="O7" s="15">
        <f>M7*N7</f>
        <v>5040</v>
      </c>
      <c r="P7" s="19">
        <v>500</v>
      </c>
      <c r="Q7" s="15">
        <f>P7*N7</f>
        <v>1400</v>
      </c>
      <c r="R7" s="19">
        <v>400</v>
      </c>
      <c r="S7" s="15">
        <f>R7*N7</f>
        <v>1120</v>
      </c>
      <c r="T7" s="19">
        <v>400</v>
      </c>
      <c r="U7" s="15">
        <f>T7*N7</f>
        <v>1120</v>
      </c>
      <c r="V7" s="19">
        <v>500</v>
      </c>
      <c r="W7" s="15">
        <f>V7*N7</f>
        <v>1400</v>
      </c>
    </row>
    <row r="8" spans="1:23" ht="23.25" customHeight="1" x14ac:dyDescent="0.25">
      <c r="A8" s="16"/>
      <c r="B8" s="25">
        <v>2</v>
      </c>
      <c r="C8" s="93" t="s">
        <v>60</v>
      </c>
      <c r="D8" s="67" t="s">
        <v>195</v>
      </c>
      <c r="E8" s="16" t="s">
        <v>58</v>
      </c>
      <c r="F8" s="16">
        <v>100</v>
      </c>
      <c r="G8" s="16" t="s">
        <v>59</v>
      </c>
      <c r="H8" s="15">
        <v>7000</v>
      </c>
      <c r="I8" s="15">
        <v>8000</v>
      </c>
      <c r="J8" s="15">
        <v>9000</v>
      </c>
      <c r="K8" s="15">
        <v>9000</v>
      </c>
      <c r="L8" s="15">
        <v>1000</v>
      </c>
      <c r="M8" s="15">
        <f t="shared" ref="M8:M37" si="0">K8-L8</f>
        <v>8000</v>
      </c>
      <c r="N8" s="18">
        <v>2.2999999999999998</v>
      </c>
      <c r="O8" s="15">
        <f t="shared" ref="O8:O87" si="1">M8*N8</f>
        <v>18400</v>
      </c>
      <c r="P8" s="19">
        <v>2000</v>
      </c>
      <c r="Q8" s="15">
        <f t="shared" ref="Q8:Q88" si="2">P8*N8</f>
        <v>4600</v>
      </c>
      <c r="R8" s="19">
        <v>2000</v>
      </c>
      <c r="S8" s="15">
        <f t="shared" ref="S8:S88" si="3">R8*N8</f>
        <v>4600</v>
      </c>
      <c r="T8" s="19">
        <v>2000</v>
      </c>
      <c r="U8" s="15">
        <f t="shared" ref="U8:U88" si="4">T8*N8</f>
        <v>4600</v>
      </c>
      <c r="V8" s="19">
        <v>2000</v>
      </c>
      <c r="W8" s="15">
        <f t="shared" ref="W8:W88" si="5">V8*N8</f>
        <v>4600</v>
      </c>
    </row>
    <row r="9" spans="1:23" ht="23.25" customHeight="1" x14ac:dyDescent="0.25">
      <c r="A9" s="16"/>
      <c r="B9" s="25">
        <v>3</v>
      </c>
      <c r="C9" s="93" t="s">
        <v>61</v>
      </c>
      <c r="D9" s="67" t="s">
        <v>62</v>
      </c>
      <c r="E9" s="16" t="s">
        <v>58</v>
      </c>
      <c r="F9" s="16">
        <v>100</v>
      </c>
      <c r="G9" s="16" t="s">
        <v>59</v>
      </c>
      <c r="H9" s="15">
        <v>3500</v>
      </c>
      <c r="I9" s="15">
        <v>5000</v>
      </c>
      <c r="J9" s="15">
        <v>6000</v>
      </c>
      <c r="K9" s="15">
        <v>6000</v>
      </c>
      <c r="L9" s="15">
        <v>1000</v>
      </c>
      <c r="M9" s="15">
        <f t="shared" si="0"/>
        <v>5000</v>
      </c>
      <c r="N9" s="18">
        <v>2.2999999999999998</v>
      </c>
      <c r="O9" s="15">
        <f t="shared" si="1"/>
        <v>11500</v>
      </c>
      <c r="P9" s="19">
        <v>1000</v>
      </c>
      <c r="Q9" s="15">
        <f t="shared" si="2"/>
        <v>2300</v>
      </c>
      <c r="R9" s="19">
        <v>1000</v>
      </c>
      <c r="S9" s="15">
        <f t="shared" si="3"/>
        <v>2300</v>
      </c>
      <c r="T9" s="19">
        <v>2000</v>
      </c>
      <c r="U9" s="15">
        <f t="shared" si="4"/>
        <v>4600</v>
      </c>
      <c r="V9" s="19">
        <v>1000</v>
      </c>
      <c r="W9" s="15">
        <f t="shared" si="5"/>
        <v>2300</v>
      </c>
    </row>
    <row r="10" spans="1:23" ht="23.25" customHeight="1" x14ac:dyDescent="0.25">
      <c r="A10" s="16"/>
      <c r="B10" s="25">
        <v>4</v>
      </c>
      <c r="C10" s="93" t="s">
        <v>63</v>
      </c>
      <c r="D10" s="67" t="s">
        <v>64</v>
      </c>
      <c r="E10" s="16" t="s">
        <v>58</v>
      </c>
      <c r="F10" s="16">
        <v>100</v>
      </c>
      <c r="G10" s="16" t="s">
        <v>59</v>
      </c>
      <c r="H10" s="15">
        <v>1500</v>
      </c>
      <c r="I10" s="15">
        <v>2000</v>
      </c>
      <c r="J10" s="15">
        <v>2000</v>
      </c>
      <c r="K10" s="15">
        <v>2000</v>
      </c>
      <c r="L10" s="15">
        <v>500</v>
      </c>
      <c r="M10" s="15">
        <f t="shared" si="0"/>
        <v>1500</v>
      </c>
      <c r="N10" s="18">
        <v>2.2999999999999998</v>
      </c>
      <c r="O10" s="15">
        <f t="shared" si="1"/>
        <v>3449.9999999999995</v>
      </c>
      <c r="P10" s="19">
        <v>300</v>
      </c>
      <c r="Q10" s="15">
        <f t="shared" si="2"/>
        <v>690</v>
      </c>
      <c r="R10" s="19">
        <v>400</v>
      </c>
      <c r="S10" s="15">
        <f t="shared" si="3"/>
        <v>919.99999999999989</v>
      </c>
      <c r="T10" s="19">
        <v>300</v>
      </c>
      <c r="U10" s="15">
        <f t="shared" si="4"/>
        <v>690</v>
      </c>
      <c r="V10" s="19">
        <v>500</v>
      </c>
      <c r="W10" s="15">
        <f t="shared" si="5"/>
        <v>1150</v>
      </c>
    </row>
    <row r="11" spans="1:23" s="60" customFormat="1" ht="23.25" customHeight="1" x14ac:dyDescent="0.25">
      <c r="A11" s="16"/>
      <c r="B11" s="25">
        <v>5</v>
      </c>
      <c r="C11" s="93" t="s">
        <v>196</v>
      </c>
      <c r="D11" s="67" t="s">
        <v>194</v>
      </c>
      <c r="E11" s="16" t="s">
        <v>58</v>
      </c>
      <c r="F11" s="16">
        <v>100</v>
      </c>
      <c r="G11" s="16" t="s">
        <v>59</v>
      </c>
      <c r="H11" s="15">
        <v>3000</v>
      </c>
      <c r="I11" s="15">
        <v>3000</v>
      </c>
      <c r="J11" s="15">
        <v>3000</v>
      </c>
      <c r="K11" s="15">
        <v>3000</v>
      </c>
      <c r="L11" s="15">
        <v>500</v>
      </c>
      <c r="M11" s="15">
        <f t="shared" si="0"/>
        <v>2500</v>
      </c>
      <c r="N11" s="18">
        <v>2.2999999999999998</v>
      </c>
      <c r="O11" s="15">
        <f t="shared" si="1"/>
        <v>5750</v>
      </c>
      <c r="P11" s="19">
        <v>500</v>
      </c>
      <c r="Q11" s="15">
        <f t="shared" si="2"/>
        <v>1150</v>
      </c>
      <c r="R11" s="19">
        <v>500</v>
      </c>
      <c r="S11" s="15">
        <f t="shared" si="3"/>
        <v>1150</v>
      </c>
      <c r="T11" s="19">
        <v>500</v>
      </c>
      <c r="U11" s="15">
        <f t="shared" si="4"/>
        <v>1150</v>
      </c>
      <c r="V11" s="19">
        <v>1000</v>
      </c>
      <c r="W11" s="15">
        <f t="shared" si="5"/>
        <v>2300</v>
      </c>
    </row>
    <row r="12" spans="1:23" ht="23.25" customHeight="1" x14ac:dyDescent="0.25">
      <c r="A12" s="16"/>
      <c r="B12" s="25">
        <v>6</v>
      </c>
      <c r="C12" s="93" t="s">
        <v>65</v>
      </c>
      <c r="D12" s="68" t="s">
        <v>66</v>
      </c>
      <c r="E12" s="16" t="s">
        <v>58</v>
      </c>
      <c r="F12" s="16">
        <v>100</v>
      </c>
      <c r="G12" s="16" t="s">
        <v>59</v>
      </c>
      <c r="H12" s="15">
        <v>1000</v>
      </c>
      <c r="I12" s="15">
        <v>0</v>
      </c>
      <c r="J12" s="15">
        <v>300</v>
      </c>
      <c r="K12" s="15">
        <v>300</v>
      </c>
      <c r="L12" s="15">
        <v>0</v>
      </c>
      <c r="M12" s="15">
        <f t="shared" si="0"/>
        <v>300</v>
      </c>
      <c r="N12" s="18">
        <v>1.8</v>
      </c>
      <c r="O12" s="15">
        <f t="shared" si="1"/>
        <v>540</v>
      </c>
      <c r="P12" s="19">
        <v>100</v>
      </c>
      <c r="Q12" s="15">
        <f t="shared" si="2"/>
        <v>180</v>
      </c>
      <c r="R12" s="19">
        <v>0</v>
      </c>
      <c r="S12" s="15">
        <f t="shared" si="3"/>
        <v>0</v>
      </c>
      <c r="T12" s="19">
        <v>100</v>
      </c>
      <c r="U12" s="15">
        <f t="shared" si="4"/>
        <v>180</v>
      </c>
      <c r="V12" s="19">
        <v>100</v>
      </c>
      <c r="W12" s="15">
        <f t="shared" si="5"/>
        <v>180</v>
      </c>
    </row>
    <row r="13" spans="1:23" ht="23.25" customHeight="1" x14ac:dyDescent="0.25">
      <c r="A13" s="16"/>
      <c r="B13" s="25">
        <v>7</v>
      </c>
      <c r="C13" s="93" t="s">
        <v>67</v>
      </c>
      <c r="D13" s="67" t="s">
        <v>207</v>
      </c>
      <c r="E13" s="16" t="s">
        <v>58</v>
      </c>
      <c r="F13" s="16">
        <v>100</v>
      </c>
      <c r="G13" s="16" t="s">
        <v>59</v>
      </c>
      <c r="H13" s="15">
        <v>500</v>
      </c>
      <c r="I13" s="15">
        <v>0</v>
      </c>
      <c r="J13" s="15">
        <v>700</v>
      </c>
      <c r="K13" s="15">
        <v>700</v>
      </c>
      <c r="L13" s="15">
        <v>0</v>
      </c>
      <c r="M13" s="15">
        <f t="shared" si="0"/>
        <v>700</v>
      </c>
      <c r="N13" s="18">
        <v>1.6</v>
      </c>
      <c r="O13" s="15">
        <f t="shared" si="1"/>
        <v>1120</v>
      </c>
      <c r="P13" s="19">
        <v>0</v>
      </c>
      <c r="Q13" s="15">
        <f t="shared" si="2"/>
        <v>0</v>
      </c>
      <c r="R13" s="19">
        <v>500</v>
      </c>
      <c r="S13" s="15">
        <f t="shared" si="3"/>
        <v>800</v>
      </c>
      <c r="T13" s="19">
        <v>0</v>
      </c>
      <c r="U13" s="15">
        <f t="shared" si="4"/>
        <v>0</v>
      </c>
      <c r="V13" s="19">
        <v>200</v>
      </c>
      <c r="W13" s="15">
        <f t="shared" si="5"/>
        <v>320</v>
      </c>
    </row>
    <row r="14" spans="1:23" ht="23.25" customHeight="1" x14ac:dyDescent="0.25">
      <c r="A14" s="16"/>
      <c r="B14" s="25">
        <v>8</v>
      </c>
      <c r="C14" s="93" t="s">
        <v>68</v>
      </c>
      <c r="D14" s="67" t="s">
        <v>69</v>
      </c>
      <c r="E14" s="16" t="s">
        <v>58</v>
      </c>
      <c r="F14" s="16">
        <v>10</v>
      </c>
      <c r="G14" s="16" t="s">
        <v>59</v>
      </c>
      <c r="H14" s="15">
        <v>10</v>
      </c>
      <c r="I14" s="15">
        <v>10</v>
      </c>
      <c r="J14" s="15">
        <v>10</v>
      </c>
      <c r="K14" s="15">
        <v>10</v>
      </c>
      <c r="L14" s="15">
        <v>2</v>
      </c>
      <c r="M14" s="15">
        <f t="shared" si="0"/>
        <v>8</v>
      </c>
      <c r="N14" s="18">
        <v>570</v>
      </c>
      <c r="O14" s="15">
        <f t="shared" si="1"/>
        <v>4560</v>
      </c>
      <c r="P14" s="19">
        <v>1</v>
      </c>
      <c r="Q14" s="15">
        <f t="shared" si="2"/>
        <v>570</v>
      </c>
      <c r="R14" s="19">
        <v>3</v>
      </c>
      <c r="S14" s="15">
        <f t="shared" si="3"/>
        <v>1710</v>
      </c>
      <c r="T14" s="19">
        <v>1</v>
      </c>
      <c r="U14" s="15">
        <f t="shared" si="4"/>
        <v>570</v>
      </c>
      <c r="V14" s="19">
        <v>3</v>
      </c>
      <c r="W14" s="15">
        <f t="shared" si="5"/>
        <v>1710</v>
      </c>
    </row>
    <row r="15" spans="1:23" ht="23.25" customHeight="1" x14ac:dyDescent="0.25">
      <c r="A15" s="16"/>
      <c r="B15" s="25">
        <v>9</v>
      </c>
      <c r="C15" s="93" t="s">
        <v>71</v>
      </c>
      <c r="D15" s="67" t="s">
        <v>72</v>
      </c>
      <c r="E15" s="25" t="s">
        <v>70</v>
      </c>
      <c r="F15" s="16">
        <v>10</v>
      </c>
      <c r="G15" s="16" t="s">
        <v>59</v>
      </c>
      <c r="H15" s="15">
        <v>20</v>
      </c>
      <c r="I15" s="15">
        <v>20</v>
      </c>
      <c r="J15" s="15">
        <v>10</v>
      </c>
      <c r="K15" s="15">
        <v>10</v>
      </c>
      <c r="L15" s="15">
        <v>2</v>
      </c>
      <c r="M15" s="15">
        <f t="shared" si="0"/>
        <v>8</v>
      </c>
      <c r="N15" s="18">
        <v>380</v>
      </c>
      <c r="O15" s="15">
        <f t="shared" si="1"/>
        <v>3040</v>
      </c>
      <c r="P15" s="19">
        <v>2</v>
      </c>
      <c r="Q15" s="15">
        <f t="shared" si="2"/>
        <v>760</v>
      </c>
      <c r="R15" s="19">
        <v>2</v>
      </c>
      <c r="S15" s="15">
        <f t="shared" si="3"/>
        <v>760</v>
      </c>
      <c r="T15" s="19">
        <v>2</v>
      </c>
      <c r="U15" s="15">
        <f t="shared" si="4"/>
        <v>760</v>
      </c>
      <c r="V15" s="19">
        <v>2</v>
      </c>
      <c r="W15" s="15">
        <f t="shared" si="5"/>
        <v>760</v>
      </c>
    </row>
    <row r="16" spans="1:23" ht="23.25" customHeight="1" x14ac:dyDescent="0.25">
      <c r="A16" s="16"/>
      <c r="B16" s="25">
        <v>10</v>
      </c>
      <c r="C16" s="93" t="s">
        <v>73</v>
      </c>
      <c r="D16" s="68" t="s">
        <v>74</v>
      </c>
      <c r="E16" s="25" t="s">
        <v>75</v>
      </c>
      <c r="F16" s="16">
        <v>1</v>
      </c>
      <c r="G16" s="16" t="s">
        <v>59</v>
      </c>
      <c r="H16" s="15">
        <v>1</v>
      </c>
      <c r="I16" s="15">
        <v>2</v>
      </c>
      <c r="J16" s="15">
        <v>1</v>
      </c>
      <c r="K16" s="15">
        <v>1</v>
      </c>
      <c r="L16" s="15">
        <v>0</v>
      </c>
      <c r="M16" s="15">
        <f t="shared" si="0"/>
        <v>1</v>
      </c>
      <c r="N16" s="18">
        <v>2200</v>
      </c>
      <c r="O16" s="15">
        <f t="shared" si="1"/>
        <v>2200</v>
      </c>
      <c r="P16" s="19">
        <v>0</v>
      </c>
      <c r="Q16" s="15">
        <f t="shared" si="2"/>
        <v>0</v>
      </c>
      <c r="R16" s="19">
        <v>0</v>
      </c>
      <c r="S16" s="15">
        <f t="shared" si="3"/>
        <v>0</v>
      </c>
      <c r="T16" s="19">
        <v>1</v>
      </c>
      <c r="U16" s="15">
        <f t="shared" si="4"/>
        <v>2200</v>
      </c>
      <c r="V16" s="19">
        <v>0</v>
      </c>
      <c r="W16" s="15">
        <f t="shared" si="5"/>
        <v>0</v>
      </c>
    </row>
    <row r="17" spans="1:23" ht="23.25" customHeight="1" x14ac:dyDescent="0.25">
      <c r="A17" s="16"/>
      <c r="B17" s="25">
        <v>11</v>
      </c>
      <c r="C17" s="93" t="s">
        <v>76</v>
      </c>
      <c r="D17" s="68" t="s">
        <v>77</v>
      </c>
      <c r="E17" s="26" t="s">
        <v>59</v>
      </c>
      <c r="F17" s="16">
        <v>1</v>
      </c>
      <c r="G17" s="16" t="s">
        <v>59</v>
      </c>
      <c r="H17" s="15">
        <v>5</v>
      </c>
      <c r="I17" s="15">
        <v>5</v>
      </c>
      <c r="J17" s="15">
        <v>5</v>
      </c>
      <c r="K17" s="15">
        <v>5</v>
      </c>
      <c r="L17" s="15">
        <v>0</v>
      </c>
      <c r="M17" s="15">
        <f t="shared" si="0"/>
        <v>5</v>
      </c>
      <c r="N17" s="18">
        <v>34</v>
      </c>
      <c r="O17" s="15">
        <f t="shared" si="1"/>
        <v>170</v>
      </c>
      <c r="P17" s="19">
        <v>1</v>
      </c>
      <c r="Q17" s="15">
        <f t="shared" si="2"/>
        <v>34</v>
      </c>
      <c r="R17" s="19">
        <v>1</v>
      </c>
      <c r="S17" s="15">
        <f t="shared" si="3"/>
        <v>34</v>
      </c>
      <c r="T17" s="19">
        <v>2</v>
      </c>
      <c r="U17" s="15">
        <f t="shared" si="4"/>
        <v>68</v>
      </c>
      <c r="V17" s="19">
        <v>1</v>
      </c>
      <c r="W17" s="15">
        <f t="shared" si="5"/>
        <v>34</v>
      </c>
    </row>
    <row r="18" spans="1:23" ht="23.25" customHeight="1" x14ac:dyDescent="0.25">
      <c r="A18" s="16"/>
      <c r="B18" s="25">
        <v>12</v>
      </c>
      <c r="C18" s="93" t="s">
        <v>78</v>
      </c>
      <c r="D18" s="68" t="s">
        <v>79</v>
      </c>
      <c r="E18" s="26" t="s">
        <v>80</v>
      </c>
      <c r="F18" s="16">
        <v>1</v>
      </c>
      <c r="G18" s="16" t="s">
        <v>59</v>
      </c>
      <c r="H18" s="15">
        <v>5</v>
      </c>
      <c r="I18" s="15">
        <v>5</v>
      </c>
      <c r="J18" s="15">
        <v>5</v>
      </c>
      <c r="K18" s="15">
        <v>5</v>
      </c>
      <c r="L18" s="15">
        <v>1</v>
      </c>
      <c r="M18" s="15">
        <f t="shared" si="0"/>
        <v>4</v>
      </c>
      <c r="N18" s="18">
        <v>890</v>
      </c>
      <c r="O18" s="15">
        <f t="shared" si="1"/>
        <v>3560</v>
      </c>
      <c r="P18" s="19">
        <v>1</v>
      </c>
      <c r="Q18" s="15">
        <f t="shared" si="2"/>
        <v>890</v>
      </c>
      <c r="R18" s="19">
        <v>1</v>
      </c>
      <c r="S18" s="15">
        <f t="shared" si="3"/>
        <v>890</v>
      </c>
      <c r="T18" s="19">
        <v>1</v>
      </c>
      <c r="U18" s="15">
        <f t="shared" si="4"/>
        <v>890</v>
      </c>
      <c r="V18" s="19">
        <v>1</v>
      </c>
      <c r="W18" s="15">
        <f t="shared" si="5"/>
        <v>890</v>
      </c>
    </row>
    <row r="19" spans="1:23" ht="23.25" customHeight="1" x14ac:dyDescent="0.25">
      <c r="A19" s="16"/>
      <c r="B19" s="25">
        <v>13</v>
      </c>
      <c r="C19" s="93" t="s">
        <v>82</v>
      </c>
      <c r="D19" s="68" t="s">
        <v>83</v>
      </c>
      <c r="E19" s="16" t="s">
        <v>81</v>
      </c>
      <c r="F19" s="16">
        <v>1</v>
      </c>
      <c r="G19" s="16" t="s">
        <v>59</v>
      </c>
      <c r="H19" s="15">
        <v>100</v>
      </c>
      <c r="I19" s="15">
        <v>150</v>
      </c>
      <c r="J19" s="15">
        <v>200</v>
      </c>
      <c r="K19" s="15">
        <v>200</v>
      </c>
      <c r="L19" s="15">
        <v>30</v>
      </c>
      <c r="M19" s="15">
        <f t="shared" si="0"/>
        <v>170</v>
      </c>
      <c r="N19" s="18">
        <v>47</v>
      </c>
      <c r="O19" s="15">
        <f t="shared" si="1"/>
        <v>7990</v>
      </c>
      <c r="P19" s="19">
        <v>20</v>
      </c>
      <c r="Q19" s="15">
        <f t="shared" si="2"/>
        <v>940</v>
      </c>
      <c r="R19" s="19">
        <v>50</v>
      </c>
      <c r="S19" s="15">
        <f t="shared" si="3"/>
        <v>2350</v>
      </c>
      <c r="T19" s="19">
        <v>50</v>
      </c>
      <c r="U19" s="15">
        <f t="shared" si="4"/>
        <v>2350</v>
      </c>
      <c r="V19" s="19">
        <v>50</v>
      </c>
      <c r="W19" s="15">
        <f t="shared" si="5"/>
        <v>2350</v>
      </c>
    </row>
    <row r="20" spans="1:23" ht="23.25" customHeight="1" x14ac:dyDescent="0.25">
      <c r="A20" s="16"/>
      <c r="B20" s="25">
        <v>14</v>
      </c>
      <c r="C20" s="93" t="s">
        <v>85</v>
      </c>
      <c r="D20" s="68" t="s">
        <v>86</v>
      </c>
      <c r="E20" s="16" t="s">
        <v>25</v>
      </c>
      <c r="F20" s="16">
        <v>1</v>
      </c>
      <c r="G20" s="16" t="s">
        <v>59</v>
      </c>
      <c r="H20" s="15">
        <v>100</v>
      </c>
      <c r="I20" s="15">
        <v>150</v>
      </c>
      <c r="J20" s="15">
        <v>150</v>
      </c>
      <c r="K20" s="15">
        <v>150</v>
      </c>
      <c r="L20" s="15">
        <v>20</v>
      </c>
      <c r="M20" s="15">
        <f t="shared" si="0"/>
        <v>130</v>
      </c>
      <c r="N20" s="18">
        <v>37</v>
      </c>
      <c r="O20" s="15">
        <f t="shared" si="1"/>
        <v>4810</v>
      </c>
      <c r="P20" s="19">
        <v>10</v>
      </c>
      <c r="Q20" s="15">
        <f t="shared" si="2"/>
        <v>370</v>
      </c>
      <c r="R20" s="19">
        <v>20</v>
      </c>
      <c r="S20" s="15">
        <f t="shared" si="3"/>
        <v>740</v>
      </c>
      <c r="T20" s="19">
        <v>50</v>
      </c>
      <c r="U20" s="15">
        <f t="shared" si="4"/>
        <v>1850</v>
      </c>
      <c r="V20" s="19">
        <v>50</v>
      </c>
      <c r="W20" s="15">
        <f t="shared" si="5"/>
        <v>1850</v>
      </c>
    </row>
    <row r="21" spans="1:23" ht="23.25" customHeight="1" x14ac:dyDescent="0.25">
      <c r="A21" s="16"/>
      <c r="B21" s="25">
        <v>15</v>
      </c>
      <c r="C21" s="93" t="s">
        <v>88</v>
      </c>
      <c r="D21" s="68" t="s">
        <v>89</v>
      </c>
      <c r="E21" s="16" t="s">
        <v>87</v>
      </c>
      <c r="F21" s="16">
        <v>1</v>
      </c>
      <c r="G21" s="16" t="s">
        <v>59</v>
      </c>
      <c r="H21" s="15">
        <v>5</v>
      </c>
      <c r="I21" s="15">
        <v>5</v>
      </c>
      <c r="J21" s="15">
        <v>5</v>
      </c>
      <c r="K21" s="15">
        <v>5</v>
      </c>
      <c r="L21" s="15">
        <v>1</v>
      </c>
      <c r="M21" s="15">
        <f t="shared" si="0"/>
        <v>4</v>
      </c>
      <c r="N21" s="18">
        <v>180</v>
      </c>
      <c r="O21" s="15">
        <f t="shared" si="1"/>
        <v>720</v>
      </c>
      <c r="P21" s="19">
        <v>1</v>
      </c>
      <c r="Q21" s="15">
        <f t="shared" si="2"/>
        <v>180</v>
      </c>
      <c r="R21" s="19">
        <v>1</v>
      </c>
      <c r="S21" s="15">
        <f t="shared" si="3"/>
        <v>180</v>
      </c>
      <c r="T21" s="19">
        <v>1</v>
      </c>
      <c r="U21" s="15">
        <f t="shared" si="4"/>
        <v>180</v>
      </c>
      <c r="V21" s="19">
        <v>1</v>
      </c>
      <c r="W21" s="15">
        <f t="shared" si="5"/>
        <v>180</v>
      </c>
    </row>
    <row r="22" spans="1:23" ht="23.25" customHeight="1" x14ac:dyDescent="0.25">
      <c r="A22" s="16"/>
      <c r="B22" s="25">
        <v>16</v>
      </c>
      <c r="C22" s="93" t="s">
        <v>90</v>
      </c>
      <c r="D22" s="68" t="s">
        <v>91</v>
      </c>
      <c r="E22" s="16" t="s">
        <v>87</v>
      </c>
      <c r="F22" s="16">
        <v>1</v>
      </c>
      <c r="G22" s="16" t="s">
        <v>59</v>
      </c>
      <c r="H22" s="15">
        <v>1</v>
      </c>
      <c r="I22" s="15">
        <v>0</v>
      </c>
      <c r="J22" s="15">
        <v>1</v>
      </c>
      <c r="K22" s="15">
        <v>1</v>
      </c>
      <c r="L22" s="15">
        <v>1</v>
      </c>
      <c r="M22" s="15">
        <f t="shared" si="0"/>
        <v>0</v>
      </c>
      <c r="N22" s="18">
        <v>200</v>
      </c>
      <c r="O22" s="15">
        <f t="shared" si="1"/>
        <v>0</v>
      </c>
      <c r="P22" s="19">
        <v>0</v>
      </c>
      <c r="Q22" s="15">
        <f t="shared" si="2"/>
        <v>0</v>
      </c>
      <c r="R22" s="19">
        <v>0</v>
      </c>
      <c r="S22" s="15">
        <f t="shared" si="3"/>
        <v>0</v>
      </c>
      <c r="T22" s="19">
        <v>0</v>
      </c>
      <c r="U22" s="15">
        <f t="shared" si="4"/>
        <v>0</v>
      </c>
      <c r="V22" s="19">
        <v>0</v>
      </c>
      <c r="W22" s="15">
        <f t="shared" si="5"/>
        <v>0</v>
      </c>
    </row>
    <row r="23" spans="1:23" ht="23.25" customHeight="1" x14ac:dyDescent="0.25">
      <c r="A23" s="16"/>
      <c r="B23" s="25">
        <v>17</v>
      </c>
      <c r="C23" s="93" t="s">
        <v>92</v>
      </c>
      <c r="D23" s="67" t="s">
        <v>93</v>
      </c>
      <c r="E23" s="16" t="s">
        <v>84</v>
      </c>
      <c r="F23" s="16">
        <v>1</v>
      </c>
      <c r="G23" s="16" t="s">
        <v>59</v>
      </c>
      <c r="H23" s="15">
        <v>6000</v>
      </c>
      <c r="I23" s="15">
        <v>6000</v>
      </c>
      <c r="J23" s="15">
        <v>7000</v>
      </c>
      <c r="K23" s="15">
        <v>7000</v>
      </c>
      <c r="L23" s="15">
        <v>2000</v>
      </c>
      <c r="M23" s="15">
        <f t="shared" si="0"/>
        <v>5000</v>
      </c>
      <c r="N23" s="18">
        <v>1.5</v>
      </c>
      <c r="O23" s="15">
        <f t="shared" si="1"/>
        <v>7500</v>
      </c>
      <c r="P23" s="19">
        <v>1000</v>
      </c>
      <c r="Q23" s="15">
        <f t="shared" si="2"/>
        <v>1500</v>
      </c>
      <c r="R23" s="19">
        <v>1500</v>
      </c>
      <c r="S23" s="15">
        <f t="shared" si="3"/>
        <v>2250</v>
      </c>
      <c r="T23" s="19">
        <v>1500</v>
      </c>
      <c r="U23" s="15">
        <f t="shared" si="4"/>
        <v>2250</v>
      </c>
      <c r="V23" s="19">
        <v>1000</v>
      </c>
      <c r="W23" s="15">
        <f t="shared" si="5"/>
        <v>1500</v>
      </c>
    </row>
    <row r="24" spans="1:23" ht="23.25" customHeight="1" x14ac:dyDescent="0.25">
      <c r="A24" s="16"/>
      <c r="B24" s="25">
        <v>18</v>
      </c>
      <c r="C24" s="93" t="s">
        <v>94</v>
      </c>
      <c r="D24" s="69" t="s">
        <v>95</v>
      </c>
      <c r="E24" s="16" t="s">
        <v>84</v>
      </c>
      <c r="F24" s="16">
        <v>1</v>
      </c>
      <c r="G24" s="16" t="s">
        <v>59</v>
      </c>
      <c r="H24" s="15">
        <v>1000</v>
      </c>
      <c r="I24" s="15">
        <v>1000</v>
      </c>
      <c r="J24" s="15">
        <v>1500</v>
      </c>
      <c r="K24" s="15">
        <v>1500</v>
      </c>
      <c r="L24" s="15">
        <v>200</v>
      </c>
      <c r="M24" s="15">
        <f t="shared" si="0"/>
        <v>1300</v>
      </c>
      <c r="N24" s="18">
        <v>1.5</v>
      </c>
      <c r="O24" s="15">
        <f t="shared" si="1"/>
        <v>1950</v>
      </c>
      <c r="P24" s="19">
        <v>300</v>
      </c>
      <c r="Q24" s="15">
        <f t="shared" si="2"/>
        <v>450</v>
      </c>
      <c r="R24" s="19">
        <v>300</v>
      </c>
      <c r="S24" s="15">
        <f t="shared" si="3"/>
        <v>450</v>
      </c>
      <c r="T24" s="19">
        <v>300</v>
      </c>
      <c r="U24" s="15">
        <f t="shared" si="4"/>
        <v>450</v>
      </c>
      <c r="V24" s="19">
        <v>400</v>
      </c>
      <c r="W24" s="15">
        <f t="shared" si="5"/>
        <v>600</v>
      </c>
    </row>
    <row r="25" spans="1:23" ht="23.25" customHeight="1" x14ac:dyDescent="0.25">
      <c r="A25" s="20"/>
      <c r="B25" s="25">
        <v>19</v>
      </c>
      <c r="C25" s="93" t="s">
        <v>96</v>
      </c>
      <c r="D25" s="69" t="s">
        <v>97</v>
      </c>
      <c r="E25" s="16" t="s">
        <v>84</v>
      </c>
      <c r="F25" s="16">
        <v>1</v>
      </c>
      <c r="G25" s="16" t="s">
        <v>59</v>
      </c>
      <c r="H25" s="15">
        <v>1000</v>
      </c>
      <c r="I25" s="15">
        <v>1500</v>
      </c>
      <c r="J25" s="15">
        <v>1500</v>
      </c>
      <c r="K25" s="15">
        <v>1500</v>
      </c>
      <c r="L25" s="15">
        <v>200</v>
      </c>
      <c r="M25" s="15">
        <f t="shared" si="0"/>
        <v>1300</v>
      </c>
      <c r="N25" s="18">
        <v>1.5</v>
      </c>
      <c r="O25" s="15">
        <f t="shared" si="1"/>
        <v>1950</v>
      </c>
      <c r="P25" s="19">
        <v>300</v>
      </c>
      <c r="Q25" s="15">
        <f t="shared" si="2"/>
        <v>450</v>
      </c>
      <c r="R25" s="19">
        <v>350</v>
      </c>
      <c r="S25" s="15">
        <f t="shared" si="3"/>
        <v>525</v>
      </c>
      <c r="T25" s="19">
        <v>300</v>
      </c>
      <c r="U25" s="15">
        <f t="shared" si="4"/>
        <v>450</v>
      </c>
      <c r="V25" s="19">
        <v>350</v>
      </c>
      <c r="W25" s="15">
        <f t="shared" si="5"/>
        <v>525</v>
      </c>
    </row>
    <row r="26" spans="1:23" s="60" customFormat="1" ht="23.25" customHeight="1" x14ac:dyDescent="0.25">
      <c r="A26" s="100"/>
      <c r="B26" s="101"/>
      <c r="C26" s="104"/>
      <c r="D26" s="72"/>
      <c r="E26" s="100"/>
      <c r="F26" s="100"/>
      <c r="G26" s="100"/>
      <c r="H26" s="57"/>
      <c r="I26" s="57"/>
      <c r="J26" s="57"/>
      <c r="K26" s="57"/>
      <c r="L26" s="57"/>
      <c r="M26" s="57"/>
      <c r="N26" s="43"/>
      <c r="O26" s="57"/>
      <c r="P26" s="100"/>
      <c r="Q26" s="57"/>
      <c r="R26" s="100"/>
      <c r="S26" s="57"/>
      <c r="T26" s="100"/>
      <c r="U26" s="57"/>
      <c r="V26" s="100"/>
      <c r="W26" s="57"/>
    </row>
    <row r="27" spans="1:23" s="100" customFormat="1" ht="23.25" customHeight="1" x14ac:dyDescent="0.25">
      <c r="A27" s="134" t="s">
        <v>177</v>
      </c>
      <c r="B27" s="134"/>
      <c r="C27" s="134"/>
      <c r="D27" s="134"/>
      <c r="G27" s="134" t="s">
        <v>178</v>
      </c>
      <c r="H27" s="134"/>
      <c r="I27" s="134"/>
      <c r="J27" s="57"/>
      <c r="K27" s="57"/>
      <c r="L27" s="57"/>
      <c r="M27" s="134" t="s">
        <v>179</v>
      </c>
      <c r="N27" s="134"/>
      <c r="O27" s="134"/>
      <c r="Q27" s="58"/>
      <c r="T27" s="134" t="s">
        <v>180</v>
      </c>
      <c r="U27" s="134"/>
      <c r="V27" s="134"/>
      <c r="W27" s="43"/>
    </row>
    <row r="28" spans="1:23" s="100" customFormat="1" ht="18" customHeight="1" x14ac:dyDescent="0.25">
      <c r="A28" s="134" t="s">
        <v>185</v>
      </c>
      <c r="B28" s="134"/>
      <c r="C28" s="134"/>
      <c r="D28" s="134"/>
      <c r="F28" s="101"/>
      <c r="G28" s="135" t="s">
        <v>191</v>
      </c>
      <c r="H28" s="135"/>
      <c r="I28" s="135"/>
      <c r="J28" s="57"/>
      <c r="K28" s="57"/>
      <c r="L28" s="57"/>
      <c r="M28" s="135" t="s">
        <v>192</v>
      </c>
      <c r="N28" s="135"/>
      <c r="O28" s="135"/>
      <c r="Q28" s="58"/>
      <c r="S28" s="101"/>
      <c r="T28" s="135" t="s">
        <v>189</v>
      </c>
      <c r="U28" s="135"/>
      <c r="V28" s="135"/>
    </row>
    <row r="29" spans="1:23" s="100" customFormat="1" ht="17.25" customHeight="1" x14ac:dyDescent="0.25">
      <c r="A29" s="134" t="s">
        <v>190</v>
      </c>
      <c r="B29" s="134"/>
      <c r="C29" s="134"/>
      <c r="D29" s="134"/>
      <c r="F29" s="101"/>
      <c r="G29" s="135" t="s">
        <v>186</v>
      </c>
      <c r="H29" s="135"/>
      <c r="I29" s="135"/>
      <c r="J29" s="73"/>
      <c r="K29" s="57"/>
      <c r="L29" s="57"/>
      <c r="M29" s="135" t="s">
        <v>181</v>
      </c>
      <c r="N29" s="135"/>
      <c r="O29" s="135"/>
      <c r="Q29" s="101"/>
      <c r="T29" s="134" t="s">
        <v>182</v>
      </c>
      <c r="U29" s="134"/>
      <c r="V29" s="134"/>
    </row>
    <row r="30" spans="1:23" s="100" customFormat="1" ht="18.75" customHeight="1" x14ac:dyDescent="0.25">
      <c r="A30" s="134" t="s">
        <v>187</v>
      </c>
      <c r="B30" s="134"/>
      <c r="C30" s="134"/>
      <c r="D30" s="134"/>
      <c r="F30" s="101"/>
      <c r="G30" s="135" t="s">
        <v>188</v>
      </c>
      <c r="H30" s="135"/>
      <c r="I30" s="135"/>
      <c r="J30" s="73"/>
      <c r="K30" s="57"/>
      <c r="L30" s="57"/>
      <c r="M30" s="134" t="s">
        <v>183</v>
      </c>
      <c r="N30" s="134"/>
      <c r="O30" s="134"/>
      <c r="Q30" s="101"/>
      <c r="T30" s="134" t="s">
        <v>184</v>
      </c>
      <c r="U30" s="134"/>
      <c r="V30" s="134"/>
    </row>
    <row r="31" spans="1:23" s="60" customFormat="1" ht="23.25" customHeight="1" x14ac:dyDescent="0.25">
      <c r="A31" s="14"/>
      <c r="B31" s="25">
        <v>20</v>
      </c>
      <c r="C31" s="93" t="s">
        <v>98</v>
      </c>
      <c r="D31" s="67" t="s">
        <v>99</v>
      </c>
      <c r="E31" s="29" t="s">
        <v>58</v>
      </c>
      <c r="F31" s="16">
        <v>1</v>
      </c>
      <c r="G31" s="16" t="s">
        <v>59</v>
      </c>
      <c r="H31" s="15">
        <v>1</v>
      </c>
      <c r="I31" s="15">
        <v>1</v>
      </c>
      <c r="J31" s="15">
        <v>1</v>
      </c>
      <c r="K31" s="15">
        <v>1</v>
      </c>
      <c r="L31" s="15">
        <v>0</v>
      </c>
      <c r="M31" s="15">
        <f t="shared" si="0"/>
        <v>1</v>
      </c>
      <c r="N31" s="18">
        <v>1000</v>
      </c>
      <c r="O31" s="15">
        <f t="shared" si="1"/>
        <v>1000</v>
      </c>
      <c r="P31" s="27">
        <v>0</v>
      </c>
      <c r="Q31" s="15">
        <f t="shared" si="2"/>
        <v>0</v>
      </c>
      <c r="R31" s="27">
        <v>1</v>
      </c>
      <c r="S31" s="15">
        <v>1000</v>
      </c>
      <c r="T31" s="27">
        <v>0</v>
      </c>
      <c r="U31" s="15">
        <f t="shared" si="4"/>
        <v>0</v>
      </c>
      <c r="V31" s="27">
        <v>0</v>
      </c>
      <c r="W31" s="15">
        <f t="shared" si="5"/>
        <v>0</v>
      </c>
    </row>
    <row r="32" spans="1:23" ht="23.25" customHeight="1" x14ac:dyDescent="0.25">
      <c r="A32" s="16"/>
      <c r="B32" s="25">
        <v>21</v>
      </c>
      <c r="C32" s="93" t="s">
        <v>100</v>
      </c>
      <c r="D32" s="67" t="s">
        <v>193</v>
      </c>
      <c r="E32" s="16" t="s">
        <v>84</v>
      </c>
      <c r="F32" s="16">
        <v>1</v>
      </c>
      <c r="G32" s="16" t="s">
        <v>59</v>
      </c>
      <c r="H32" s="15">
        <v>0</v>
      </c>
      <c r="I32" s="15">
        <v>0</v>
      </c>
      <c r="J32" s="15">
        <v>5</v>
      </c>
      <c r="K32" s="15">
        <v>5</v>
      </c>
      <c r="L32" s="15">
        <v>0</v>
      </c>
      <c r="M32" s="15">
        <f t="shared" si="0"/>
        <v>5</v>
      </c>
      <c r="N32" s="18">
        <v>1000</v>
      </c>
      <c r="O32" s="15">
        <f t="shared" si="1"/>
        <v>5000</v>
      </c>
      <c r="P32" s="27">
        <v>0</v>
      </c>
      <c r="Q32" s="15">
        <f t="shared" si="2"/>
        <v>0</v>
      </c>
      <c r="R32" s="27">
        <v>0</v>
      </c>
      <c r="S32" s="15">
        <f t="shared" si="3"/>
        <v>0</v>
      </c>
      <c r="T32" s="27">
        <v>5</v>
      </c>
      <c r="U32" s="15">
        <f t="shared" si="4"/>
        <v>5000</v>
      </c>
      <c r="V32" s="27">
        <v>0</v>
      </c>
      <c r="W32" s="15">
        <f t="shared" si="5"/>
        <v>0</v>
      </c>
    </row>
    <row r="33" spans="1:23" ht="23.25" customHeight="1" x14ac:dyDescent="0.25">
      <c r="A33" s="16"/>
      <c r="B33" s="25">
        <v>22</v>
      </c>
      <c r="C33" s="93" t="s">
        <v>101</v>
      </c>
      <c r="D33" s="68" t="s">
        <v>102</v>
      </c>
      <c r="E33" s="16" t="s">
        <v>80</v>
      </c>
      <c r="F33" s="16">
        <v>1500</v>
      </c>
      <c r="G33" s="16" t="s">
        <v>59</v>
      </c>
      <c r="H33" s="15">
        <v>25000</v>
      </c>
      <c r="I33" s="15">
        <v>45000</v>
      </c>
      <c r="J33" s="15">
        <v>100000</v>
      </c>
      <c r="K33" s="15">
        <v>100000</v>
      </c>
      <c r="L33" s="15">
        <v>10000</v>
      </c>
      <c r="M33" s="15">
        <f t="shared" si="0"/>
        <v>90000</v>
      </c>
      <c r="N33" s="18">
        <v>0.3</v>
      </c>
      <c r="O33" s="15">
        <f t="shared" si="1"/>
        <v>27000</v>
      </c>
      <c r="P33" s="27">
        <v>15000</v>
      </c>
      <c r="Q33" s="15">
        <f t="shared" si="2"/>
        <v>4500</v>
      </c>
      <c r="R33" s="27">
        <v>30000</v>
      </c>
      <c r="S33" s="15">
        <f t="shared" si="3"/>
        <v>9000</v>
      </c>
      <c r="T33" s="27">
        <v>20000</v>
      </c>
      <c r="U33" s="15">
        <f t="shared" si="4"/>
        <v>6000</v>
      </c>
      <c r="V33" s="27">
        <v>25000</v>
      </c>
      <c r="W33" s="15">
        <f t="shared" si="5"/>
        <v>7500</v>
      </c>
    </row>
    <row r="34" spans="1:23" ht="23.25" customHeight="1" x14ac:dyDescent="0.25">
      <c r="A34" s="16"/>
      <c r="B34" s="25">
        <v>23</v>
      </c>
      <c r="C34" s="93" t="s">
        <v>103</v>
      </c>
      <c r="D34" s="70" t="s">
        <v>104</v>
      </c>
      <c r="E34" s="26" t="s">
        <v>25</v>
      </c>
      <c r="F34" s="16">
        <v>1</v>
      </c>
      <c r="G34" s="16" t="s">
        <v>59</v>
      </c>
      <c r="H34" s="15">
        <v>1</v>
      </c>
      <c r="I34" s="15">
        <v>1</v>
      </c>
      <c r="J34" s="15">
        <v>0</v>
      </c>
      <c r="K34" s="15">
        <v>0</v>
      </c>
      <c r="L34" s="15">
        <v>0</v>
      </c>
      <c r="M34" s="15">
        <f t="shared" si="0"/>
        <v>0</v>
      </c>
      <c r="N34" s="18">
        <v>1280</v>
      </c>
      <c r="O34" s="15">
        <f t="shared" si="1"/>
        <v>0</v>
      </c>
      <c r="P34" s="27">
        <v>0</v>
      </c>
      <c r="Q34" s="15">
        <f t="shared" si="2"/>
        <v>0</v>
      </c>
      <c r="R34" s="27"/>
      <c r="S34" s="15">
        <f t="shared" si="3"/>
        <v>0</v>
      </c>
      <c r="T34" s="27"/>
      <c r="U34" s="15">
        <f t="shared" si="4"/>
        <v>0</v>
      </c>
      <c r="V34" s="27"/>
      <c r="W34" s="15">
        <f t="shared" si="5"/>
        <v>0</v>
      </c>
    </row>
    <row r="35" spans="1:23" ht="23.25" customHeight="1" x14ac:dyDescent="0.25">
      <c r="A35" s="16"/>
      <c r="B35" s="25">
        <v>24</v>
      </c>
      <c r="C35" s="93" t="s">
        <v>105</v>
      </c>
      <c r="D35" s="67" t="s">
        <v>200</v>
      </c>
      <c r="E35" s="26" t="s">
        <v>81</v>
      </c>
      <c r="F35" s="16">
        <v>1</v>
      </c>
      <c r="G35" s="16" t="s">
        <v>59</v>
      </c>
      <c r="H35" s="15">
        <v>0</v>
      </c>
      <c r="I35" s="15">
        <v>1000</v>
      </c>
      <c r="J35" s="15">
        <v>500</v>
      </c>
      <c r="K35" s="15">
        <v>300</v>
      </c>
      <c r="L35" s="15">
        <v>0</v>
      </c>
      <c r="M35" s="15">
        <f t="shared" si="0"/>
        <v>300</v>
      </c>
      <c r="N35" s="18">
        <v>35</v>
      </c>
      <c r="O35" s="15">
        <f t="shared" si="1"/>
        <v>10500</v>
      </c>
      <c r="P35" s="27">
        <v>100</v>
      </c>
      <c r="Q35" s="15">
        <f t="shared" si="2"/>
        <v>3500</v>
      </c>
      <c r="R35" s="27">
        <v>100</v>
      </c>
      <c r="S35" s="15">
        <f t="shared" si="3"/>
        <v>3500</v>
      </c>
      <c r="T35" s="27"/>
      <c r="U35" s="15">
        <f t="shared" si="4"/>
        <v>0</v>
      </c>
      <c r="V35" s="27">
        <v>100</v>
      </c>
      <c r="W35" s="15">
        <f t="shared" si="5"/>
        <v>3500</v>
      </c>
    </row>
    <row r="36" spans="1:23" s="60" customFormat="1" ht="23.25" customHeight="1" x14ac:dyDescent="0.25">
      <c r="A36" s="16"/>
      <c r="B36" s="25">
        <v>25</v>
      </c>
      <c r="C36" s="93" t="s">
        <v>209</v>
      </c>
      <c r="D36" s="67" t="s">
        <v>77</v>
      </c>
      <c r="E36" s="26" t="s">
        <v>215</v>
      </c>
      <c r="F36" s="16">
        <v>1</v>
      </c>
      <c r="G36" s="16" t="s">
        <v>215</v>
      </c>
      <c r="H36" s="15">
        <v>3</v>
      </c>
      <c r="I36" s="15">
        <v>3</v>
      </c>
      <c r="J36" s="15">
        <v>3</v>
      </c>
      <c r="K36" s="15">
        <v>3</v>
      </c>
      <c r="L36" s="15">
        <v>0</v>
      </c>
      <c r="M36" s="15">
        <f t="shared" si="0"/>
        <v>3</v>
      </c>
      <c r="N36" s="18">
        <v>50</v>
      </c>
      <c r="O36" s="15">
        <f t="shared" si="1"/>
        <v>150</v>
      </c>
      <c r="P36" s="27"/>
      <c r="Q36" s="15">
        <f t="shared" si="2"/>
        <v>0</v>
      </c>
      <c r="R36" s="27">
        <v>1</v>
      </c>
      <c r="S36" s="15">
        <f t="shared" si="3"/>
        <v>50</v>
      </c>
      <c r="T36" s="27">
        <v>1</v>
      </c>
      <c r="U36" s="15">
        <f t="shared" si="4"/>
        <v>50</v>
      </c>
      <c r="V36" s="27">
        <v>1</v>
      </c>
      <c r="W36" s="15">
        <f t="shared" si="5"/>
        <v>50</v>
      </c>
    </row>
    <row r="37" spans="1:23" s="60" customFormat="1" ht="23.25" customHeight="1" x14ac:dyDescent="0.25">
      <c r="A37" s="16"/>
      <c r="B37" s="25">
        <v>26</v>
      </c>
      <c r="C37" s="93" t="s">
        <v>210</v>
      </c>
      <c r="D37" s="67" t="s">
        <v>208</v>
      </c>
      <c r="E37" s="26" t="s">
        <v>84</v>
      </c>
      <c r="F37" s="16">
        <v>1</v>
      </c>
      <c r="G37" s="16" t="s">
        <v>84</v>
      </c>
      <c r="H37" s="15">
        <v>200</v>
      </c>
      <c r="I37" s="15">
        <v>300</v>
      </c>
      <c r="J37" s="15">
        <v>300</v>
      </c>
      <c r="K37" s="15">
        <v>300</v>
      </c>
      <c r="L37" s="15">
        <v>0</v>
      </c>
      <c r="M37" s="15">
        <f t="shared" si="0"/>
        <v>300</v>
      </c>
      <c r="N37" s="18">
        <v>20</v>
      </c>
      <c r="O37" s="15">
        <f t="shared" si="1"/>
        <v>6000</v>
      </c>
      <c r="P37" s="27">
        <v>100</v>
      </c>
      <c r="Q37" s="15">
        <f t="shared" si="2"/>
        <v>2000</v>
      </c>
      <c r="R37" s="27"/>
      <c r="S37" s="15">
        <f t="shared" si="3"/>
        <v>0</v>
      </c>
      <c r="T37" s="27">
        <v>100</v>
      </c>
      <c r="U37" s="15">
        <f t="shared" si="4"/>
        <v>2000</v>
      </c>
      <c r="V37" s="27">
        <v>100</v>
      </c>
      <c r="W37" s="15">
        <f t="shared" si="5"/>
        <v>2000</v>
      </c>
    </row>
    <row r="38" spans="1:23" ht="23.25" customHeight="1" x14ac:dyDescent="0.25">
      <c r="A38" s="92"/>
      <c r="B38" s="66"/>
      <c r="C38" s="66"/>
      <c r="D38" s="66" t="s">
        <v>106</v>
      </c>
      <c r="E38" s="66"/>
      <c r="F38" s="66"/>
      <c r="G38" s="66"/>
      <c r="H38" s="28"/>
      <c r="I38" s="28"/>
      <c r="J38" s="28"/>
      <c r="K38" s="28"/>
      <c r="L38" s="28"/>
      <c r="M38" s="28"/>
      <c r="N38" s="66"/>
      <c r="O38" s="28"/>
      <c r="P38" s="94"/>
      <c r="Q38" s="28"/>
      <c r="R38" s="94"/>
      <c r="S38" s="28"/>
      <c r="T38" s="94"/>
      <c r="U38" s="28"/>
      <c r="V38" s="94"/>
      <c r="W38" s="28"/>
    </row>
    <row r="39" spans="1:23" ht="23.25" customHeight="1" x14ac:dyDescent="0.25">
      <c r="A39" s="16"/>
      <c r="B39" s="25">
        <v>27</v>
      </c>
      <c r="C39" s="93" t="s">
        <v>107</v>
      </c>
      <c r="D39" s="68" t="s">
        <v>108</v>
      </c>
      <c r="E39" s="25" t="s">
        <v>75</v>
      </c>
      <c r="F39" s="16">
        <v>1</v>
      </c>
      <c r="G39" s="16" t="s">
        <v>59</v>
      </c>
      <c r="H39" s="15">
        <v>12</v>
      </c>
      <c r="I39" s="17">
        <v>12</v>
      </c>
      <c r="J39" s="15">
        <v>12</v>
      </c>
      <c r="K39" s="15">
        <v>12</v>
      </c>
      <c r="L39" s="15">
        <v>0</v>
      </c>
      <c r="M39" s="15">
        <f>K39-L39</f>
        <v>12</v>
      </c>
      <c r="N39" s="18">
        <v>80</v>
      </c>
      <c r="O39" s="15">
        <f t="shared" si="1"/>
        <v>960</v>
      </c>
      <c r="P39" s="27">
        <v>3</v>
      </c>
      <c r="Q39" s="15">
        <f t="shared" si="2"/>
        <v>240</v>
      </c>
      <c r="R39" s="27">
        <v>3</v>
      </c>
      <c r="S39" s="15">
        <f t="shared" si="3"/>
        <v>240</v>
      </c>
      <c r="T39" s="27">
        <v>3</v>
      </c>
      <c r="U39" s="15">
        <f t="shared" si="4"/>
        <v>240</v>
      </c>
      <c r="V39" s="27">
        <v>3</v>
      </c>
      <c r="W39" s="15">
        <f t="shared" si="5"/>
        <v>240</v>
      </c>
    </row>
    <row r="40" spans="1:23" ht="23.25" customHeight="1" x14ac:dyDescent="0.25">
      <c r="A40" s="14"/>
      <c r="B40" s="25">
        <v>28</v>
      </c>
      <c r="C40" s="93" t="s">
        <v>109</v>
      </c>
      <c r="D40" s="68" t="s">
        <v>110</v>
      </c>
      <c r="E40" s="25" t="s">
        <v>75</v>
      </c>
      <c r="F40" s="16">
        <v>1</v>
      </c>
      <c r="G40" s="16" t="s">
        <v>59</v>
      </c>
      <c r="H40" s="15">
        <v>12</v>
      </c>
      <c r="I40" s="17">
        <v>12</v>
      </c>
      <c r="J40" s="15">
        <v>12</v>
      </c>
      <c r="K40" s="15">
        <v>12</v>
      </c>
      <c r="L40" s="15">
        <v>0</v>
      </c>
      <c r="M40" s="15">
        <f t="shared" ref="M40:M49" si="6">K40-L40</f>
        <v>12</v>
      </c>
      <c r="N40" s="18">
        <v>80</v>
      </c>
      <c r="O40" s="15">
        <f t="shared" si="1"/>
        <v>960</v>
      </c>
      <c r="P40" s="27">
        <v>3</v>
      </c>
      <c r="Q40" s="15">
        <f t="shared" si="2"/>
        <v>240</v>
      </c>
      <c r="R40" s="27">
        <v>3</v>
      </c>
      <c r="S40" s="15">
        <f t="shared" si="3"/>
        <v>240</v>
      </c>
      <c r="T40" s="27">
        <v>3</v>
      </c>
      <c r="U40" s="15">
        <f t="shared" si="4"/>
        <v>240</v>
      </c>
      <c r="V40" s="27">
        <v>3</v>
      </c>
      <c r="W40" s="15">
        <f t="shared" si="5"/>
        <v>240</v>
      </c>
    </row>
    <row r="41" spans="1:23" ht="23.25" customHeight="1" x14ac:dyDescent="0.25">
      <c r="A41" s="16"/>
      <c r="B41" s="25">
        <v>29</v>
      </c>
      <c r="C41" s="93" t="s">
        <v>111</v>
      </c>
      <c r="D41" s="68" t="s">
        <v>112</v>
      </c>
      <c r="E41" s="25" t="s">
        <v>75</v>
      </c>
      <c r="F41" s="16">
        <v>1</v>
      </c>
      <c r="G41" s="16" t="s">
        <v>59</v>
      </c>
      <c r="H41" s="15">
        <v>12</v>
      </c>
      <c r="I41" s="17">
        <v>12</v>
      </c>
      <c r="J41" s="15">
        <v>12</v>
      </c>
      <c r="K41" s="15">
        <v>12</v>
      </c>
      <c r="L41" s="15">
        <v>0</v>
      </c>
      <c r="M41" s="15">
        <f t="shared" si="6"/>
        <v>12</v>
      </c>
      <c r="N41" s="18">
        <v>80</v>
      </c>
      <c r="O41" s="15">
        <f t="shared" si="1"/>
        <v>960</v>
      </c>
      <c r="P41" s="27">
        <v>3</v>
      </c>
      <c r="Q41" s="15">
        <f t="shared" si="2"/>
        <v>240</v>
      </c>
      <c r="R41" s="27">
        <v>3</v>
      </c>
      <c r="S41" s="15">
        <f t="shared" si="3"/>
        <v>240</v>
      </c>
      <c r="T41" s="27">
        <v>3</v>
      </c>
      <c r="U41" s="15">
        <f t="shared" si="4"/>
        <v>240</v>
      </c>
      <c r="V41" s="27">
        <v>3</v>
      </c>
      <c r="W41" s="15">
        <f t="shared" si="5"/>
        <v>240</v>
      </c>
    </row>
    <row r="42" spans="1:23" ht="23.25" customHeight="1" x14ac:dyDescent="0.25">
      <c r="A42" s="16"/>
      <c r="B42" s="25">
        <v>30</v>
      </c>
      <c r="C42" s="93" t="s">
        <v>113</v>
      </c>
      <c r="D42" s="68" t="s">
        <v>114</v>
      </c>
      <c r="E42" s="25" t="s">
        <v>75</v>
      </c>
      <c r="F42" s="16">
        <v>1</v>
      </c>
      <c r="G42" s="16" t="s">
        <v>59</v>
      </c>
      <c r="H42" s="15">
        <v>12</v>
      </c>
      <c r="I42" s="17">
        <v>12</v>
      </c>
      <c r="J42" s="15">
        <v>12</v>
      </c>
      <c r="K42" s="15">
        <v>12</v>
      </c>
      <c r="L42" s="15">
        <v>0</v>
      </c>
      <c r="M42" s="15">
        <f t="shared" si="6"/>
        <v>12</v>
      </c>
      <c r="N42" s="18">
        <v>80</v>
      </c>
      <c r="O42" s="15">
        <f t="shared" si="1"/>
        <v>960</v>
      </c>
      <c r="P42" s="27">
        <v>3</v>
      </c>
      <c r="Q42" s="15">
        <f t="shared" si="2"/>
        <v>240</v>
      </c>
      <c r="R42" s="27">
        <v>3</v>
      </c>
      <c r="S42" s="15">
        <f t="shared" si="3"/>
        <v>240</v>
      </c>
      <c r="T42" s="27">
        <v>3</v>
      </c>
      <c r="U42" s="15">
        <f t="shared" si="4"/>
        <v>240</v>
      </c>
      <c r="V42" s="27">
        <v>3</v>
      </c>
      <c r="W42" s="15">
        <f t="shared" si="5"/>
        <v>240</v>
      </c>
    </row>
    <row r="43" spans="1:23" ht="23.25" customHeight="1" x14ac:dyDescent="0.25">
      <c r="A43" s="16"/>
      <c r="B43" s="25">
        <v>31</v>
      </c>
      <c r="C43" s="93" t="s">
        <v>115</v>
      </c>
      <c r="D43" s="68" t="s">
        <v>116</v>
      </c>
      <c r="E43" s="25" t="s">
        <v>75</v>
      </c>
      <c r="F43" s="16">
        <v>1</v>
      </c>
      <c r="G43" s="16" t="s">
        <v>59</v>
      </c>
      <c r="H43" s="15">
        <v>12</v>
      </c>
      <c r="I43" s="17">
        <v>12</v>
      </c>
      <c r="J43" s="15">
        <v>12</v>
      </c>
      <c r="K43" s="15">
        <v>12</v>
      </c>
      <c r="L43" s="15">
        <v>0</v>
      </c>
      <c r="M43" s="15">
        <f t="shared" si="6"/>
        <v>12</v>
      </c>
      <c r="N43" s="18">
        <v>150</v>
      </c>
      <c r="O43" s="15">
        <f t="shared" si="1"/>
        <v>1800</v>
      </c>
      <c r="P43" s="27">
        <v>3</v>
      </c>
      <c r="Q43" s="15">
        <f t="shared" si="2"/>
        <v>450</v>
      </c>
      <c r="R43" s="27">
        <v>3</v>
      </c>
      <c r="S43" s="15">
        <f t="shared" si="3"/>
        <v>450</v>
      </c>
      <c r="T43" s="27">
        <v>3</v>
      </c>
      <c r="U43" s="15">
        <f t="shared" si="4"/>
        <v>450</v>
      </c>
      <c r="V43" s="27">
        <v>3</v>
      </c>
      <c r="W43" s="15">
        <f t="shared" si="5"/>
        <v>450</v>
      </c>
    </row>
    <row r="44" spans="1:23" ht="23.25" customHeight="1" x14ac:dyDescent="0.25">
      <c r="A44" s="16"/>
      <c r="B44" s="25">
        <v>32</v>
      </c>
      <c r="C44" s="93" t="s">
        <v>117</v>
      </c>
      <c r="D44" s="68" t="s">
        <v>118</v>
      </c>
      <c r="E44" s="25" t="s">
        <v>75</v>
      </c>
      <c r="F44" s="16">
        <v>1</v>
      </c>
      <c r="G44" s="16" t="s">
        <v>59</v>
      </c>
      <c r="H44" s="15">
        <v>12</v>
      </c>
      <c r="I44" s="15">
        <v>12</v>
      </c>
      <c r="J44" s="15">
        <v>12</v>
      </c>
      <c r="K44" s="15">
        <v>12</v>
      </c>
      <c r="L44" s="15">
        <v>0</v>
      </c>
      <c r="M44" s="15">
        <f t="shared" si="6"/>
        <v>12</v>
      </c>
      <c r="N44" s="18">
        <v>50</v>
      </c>
      <c r="O44" s="15">
        <f t="shared" si="1"/>
        <v>600</v>
      </c>
      <c r="P44" s="27">
        <v>3</v>
      </c>
      <c r="Q44" s="15">
        <f t="shared" si="2"/>
        <v>150</v>
      </c>
      <c r="R44" s="27">
        <v>3</v>
      </c>
      <c r="S44" s="15">
        <f t="shared" si="3"/>
        <v>150</v>
      </c>
      <c r="T44" s="27">
        <v>3</v>
      </c>
      <c r="U44" s="15">
        <f t="shared" si="4"/>
        <v>150</v>
      </c>
      <c r="V44" s="27">
        <v>3</v>
      </c>
      <c r="W44" s="15">
        <f t="shared" si="5"/>
        <v>150</v>
      </c>
    </row>
    <row r="45" spans="1:23" ht="23.25" customHeight="1" x14ac:dyDescent="0.25">
      <c r="A45" s="16"/>
      <c r="B45" s="25">
        <v>33</v>
      </c>
      <c r="C45" s="93" t="s">
        <v>119</v>
      </c>
      <c r="D45" s="68" t="s">
        <v>120</v>
      </c>
      <c r="E45" s="25" t="s">
        <v>75</v>
      </c>
      <c r="F45" s="16">
        <v>1</v>
      </c>
      <c r="G45" s="16" t="s">
        <v>59</v>
      </c>
      <c r="H45" s="15">
        <v>12</v>
      </c>
      <c r="I45" s="15">
        <v>12</v>
      </c>
      <c r="J45" s="15">
        <v>12</v>
      </c>
      <c r="K45" s="15">
        <v>12</v>
      </c>
      <c r="L45" s="15">
        <v>0</v>
      </c>
      <c r="M45" s="15">
        <f t="shared" si="6"/>
        <v>12</v>
      </c>
      <c r="N45" s="18">
        <v>50</v>
      </c>
      <c r="O45" s="15">
        <f t="shared" si="1"/>
        <v>600</v>
      </c>
      <c r="P45" s="27">
        <v>3</v>
      </c>
      <c r="Q45" s="15">
        <f t="shared" si="2"/>
        <v>150</v>
      </c>
      <c r="R45" s="27">
        <v>3</v>
      </c>
      <c r="S45" s="15">
        <f t="shared" si="3"/>
        <v>150</v>
      </c>
      <c r="T45" s="27">
        <v>3</v>
      </c>
      <c r="U45" s="15">
        <f t="shared" si="4"/>
        <v>150</v>
      </c>
      <c r="V45" s="27">
        <v>3</v>
      </c>
      <c r="W45" s="15">
        <f t="shared" si="5"/>
        <v>150</v>
      </c>
    </row>
    <row r="46" spans="1:23" ht="23.25" customHeight="1" x14ac:dyDescent="0.25">
      <c r="A46" s="16"/>
      <c r="B46" s="25">
        <v>34</v>
      </c>
      <c r="C46" s="93" t="s">
        <v>121</v>
      </c>
      <c r="D46" s="68" t="s">
        <v>122</v>
      </c>
      <c r="E46" s="25" t="s">
        <v>75</v>
      </c>
      <c r="F46" s="16">
        <v>1</v>
      </c>
      <c r="G46" s="16" t="s">
        <v>59</v>
      </c>
      <c r="H46" s="15">
        <v>12</v>
      </c>
      <c r="I46" s="15">
        <v>12</v>
      </c>
      <c r="J46" s="15">
        <v>12</v>
      </c>
      <c r="K46" s="15">
        <v>12</v>
      </c>
      <c r="L46" s="15">
        <v>0</v>
      </c>
      <c r="M46" s="15">
        <f t="shared" si="6"/>
        <v>12</v>
      </c>
      <c r="N46" s="18">
        <v>50</v>
      </c>
      <c r="O46" s="15">
        <f t="shared" si="1"/>
        <v>600</v>
      </c>
      <c r="P46" s="27">
        <v>3</v>
      </c>
      <c r="Q46" s="15">
        <f t="shared" si="2"/>
        <v>150</v>
      </c>
      <c r="R46" s="27">
        <v>3</v>
      </c>
      <c r="S46" s="15">
        <f t="shared" si="3"/>
        <v>150</v>
      </c>
      <c r="T46" s="27">
        <v>3</v>
      </c>
      <c r="U46" s="15">
        <f t="shared" si="4"/>
        <v>150</v>
      </c>
      <c r="V46" s="27">
        <v>3</v>
      </c>
      <c r="W46" s="15">
        <f t="shared" si="5"/>
        <v>150</v>
      </c>
    </row>
    <row r="47" spans="1:23" s="60" customFormat="1" ht="23.25" customHeight="1" x14ac:dyDescent="0.25">
      <c r="A47" s="16"/>
      <c r="B47" s="25">
        <v>35</v>
      </c>
      <c r="C47" s="93" t="s">
        <v>199</v>
      </c>
      <c r="D47" s="68" t="s">
        <v>173</v>
      </c>
      <c r="E47" s="25" t="s">
        <v>75</v>
      </c>
      <c r="F47" s="16">
        <v>2</v>
      </c>
      <c r="G47" s="16" t="s">
        <v>59</v>
      </c>
      <c r="H47" s="15">
        <v>12</v>
      </c>
      <c r="I47" s="15">
        <v>12</v>
      </c>
      <c r="J47" s="15">
        <v>12</v>
      </c>
      <c r="K47" s="15">
        <v>12</v>
      </c>
      <c r="L47" s="15">
        <v>0</v>
      </c>
      <c r="M47" s="15">
        <f t="shared" si="6"/>
        <v>12</v>
      </c>
      <c r="N47" s="18">
        <v>100</v>
      </c>
      <c r="O47" s="15">
        <f t="shared" si="1"/>
        <v>1200</v>
      </c>
      <c r="P47" s="27">
        <v>3</v>
      </c>
      <c r="Q47" s="15">
        <f t="shared" si="2"/>
        <v>300</v>
      </c>
      <c r="R47" s="27">
        <v>3</v>
      </c>
      <c r="S47" s="15">
        <f t="shared" si="3"/>
        <v>300</v>
      </c>
      <c r="T47" s="27">
        <v>3</v>
      </c>
      <c r="U47" s="15">
        <f t="shared" si="4"/>
        <v>300</v>
      </c>
      <c r="V47" s="27">
        <v>3</v>
      </c>
      <c r="W47" s="15">
        <f t="shared" si="5"/>
        <v>300</v>
      </c>
    </row>
    <row r="48" spans="1:23" s="60" customFormat="1" ht="23.25" customHeight="1" x14ac:dyDescent="0.25">
      <c r="A48" s="16"/>
      <c r="B48" s="25">
        <v>36</v>
      </c>
      <c r="C48" s="93" t="s">
        <v>211</v>
      </c>
      <c r="D48" s="68" t="s">
        <v>204</v>
      </c>
      <c r="E48" s="25" t="s">
        <v>214</v>
      </c>
      <c r="F48" s="16">
        <v>1</v>
      </c>
      <c r="G48" s="16" t="s">
        <v>214</v>
      </c>
      <c r="H48" s="15">
        <v>123</v>
      </c>
      <c r="I48" s="15">
        <v>149</v>
      </c>
      <c r="J48" s="15">
        <v>179</v>
      </c>
      <c r="K48" s="15">
        <v>200</v>
      </c>
      <c r="L48" s="15">
        <v>0</v>
      </c>
      <c r="M48" s="15">
        <f t="shared" si="6"/>
        <v>200</v>
      </c>
      <c r="N48" s="18">
        <v>520</v>
      </c>
      <c r="O48" s="15">
        <f t="shared" si="1"/>
        <v>104000</v>
      </c>
      <c r="P48" s="27">
        <v>50</v>
      </c>
      <c r="Q48" s="15">
        <f t="shared" si="2"/>
        <v>26000</v>
      </c>
      <c r="R48" s="27">
        <v>50</v>
      </c>
      <c r="S48" s="15">
        <f t="shared" si="3"/>
        <v>26000</v>
      </c>
      <c r="T48" s="27">
        <v>50</v>
      </c>
      <c r="U48" s="15">
        <f t="shared" si="4"/>
        <v>26000</v>
      </c>
      <c r="V48" s="27">
        <v>50</v>
      </c>
      <c r="W48" s="15">
        <f t="shared" si="5"/>
        <v>26000</v>
      </c>
    </row>
    <row r="49" spans="1:23" s="60" customFormat="1" ht="23.25" customHeight="1" x14ac:dyDescent="0.25">
      <c r="A49" s="16"/>
      <c r="B49" s="25">
        <v>37</v>
      </c>
      <c r="C49" s="93" t="s">
        <v>212</v>
      </c>
      <c r="D49" s="68" t="s">
        <v>205</v>
      </c>
      <c r="E49" s="25" t="s">
        <v>214</v>
      </c>
      <c r="F49" s="16">
        <v>1</v>
      </c>
      <c r="G49" s="16" t="s">
        <v>214</v>
      </c>
      <c r="H49" s="15">
        <v>5</v>
      </c>
      <c r="I49" s="15">
        <v>7</v>
      </c>
      <c r="J49" s="15">
        <v>12</v>
      </c>
      <c r="K49" s="15">
        <v>12</v>
      </c>
      <c r="L49" s="15">
        <v>0</v>
      </c>
      <c r="M49" s="15">
        <f t="shared" si="6"/>
        <v>12</v>
      </c>
      <c r="N49" s="18">
        <v>760</v>
      </c>
      <c r="O49" s="15">
        <f t="shared" si="1"/>
        <v>9120</v>
      </c>
      <c r="P49" s="27">
        <v>3</v>
      </c>
      <c r="Q49" s="15">
        <f t="shared" si="2"/>
        <v>2280</v>
      </c>
      <c r="R49" s="27">
        <v>3</v>
      </c>
      <c r="S49" s="15">
        <f t="shared" si="3"/>
        <v>2280</v>
      </c>
      <c r="T49" s="27">
        <v>3</v>
      </c>
      <c r="U49" s="15">
        <f t="shared" si="4"/>
        <v>2280</v>
      </c>
      <c r="V49" s="27">
        <v>3</v>
      </c>
      <c r="W49" s="15">
        <f t="shared" si="5"/>
        <v>2280</v>
      </c>
    </row>
    <row r="50" spans="1:23" s="60" customFormat="1" ht="23.25" customHeight="1" x14ac:dyDescent="0.25">
      <c r="A50" s="100"/>
      <c r="B50" s="101"/>
      <c r="C50" s="104"/>
      <c r="D50" s="72"/>
      <c r="E50" s="100"/>
      <c r="F50" s="100"/>
      <c r="G50" s="100"/>
      <c r="H50" s="57"/>
      <c r="I50" s="57"/>
      <c r="J50" s="57"/>
      <c r="K50" s="57"/>
      <c r="L50" s="57"/>
      <c r="M50" s="57"/>
      <c r="N50" s="43"/>
      <c r="O50" s="57"/>
      <c r="P50" s="100"/>
      <c r="Q50" s="57"/>
      <c r="R50" s="100"/>
      <c r="S50" s="57"/>
      <c r="T50" s="100"/>
      <c r="U50" s="57"/>
      <c r="V50" s="100"/>
      <c r="W50" s="57"/>
    </row>
    <row r="51" spans="1:23" s="100" customFormat="1" ht="23.25" customHeight="1" x14ac:dyDescent="0.25">
      <c r="A51" s="134" t="s">
        <v>177</v>
      </c>
      <c r="B51" s="134"/>
      <c r="C51" s="134"/>
      <c r="D51" s="134"/>
      <c r="G51" s="134" t="s">
        <v>178</v>
      </c>
      <c r="H51" s="134"/>
      <c r="I51" s="134"/>
      <c r="J51" s="57"/>
      <c r="K51" s="57"/>
      <c r="L51" s="57"/>
      <c r="M51" s="134" t="s">
        <v>179</v>
      </c>
      <c r="N51" s="134"/>
      <c r="O51" s="134"/>
      <c r="Q51" s="43"/>
      <c r="T51" s="134" t="s">
        <v>180</v>
      </c>
      <c r="U51" s="134"/>
      <c r="V51" s="134"/>
      <c r="W51" s="43"/>
    </row>
    <row r="52" spans="1:23" s="100" customFormat="1" ht="18" customHeight="1" x14ac:dyDescent="0.25">
      <c r="A52" s="134" t="s">
        <v>185</v>
      </c>
      <c r="B52" s="134"/>
      <c r="C52" s="134"/>
      <c r="D52" s="134"/>
      <c r="F52" s="101"/>
      <c r="G52" s="135" t="s">
        <v>191</v>
      </c>
      <c r="H52" s="135"/>
      <c r="I52" s="135"/>
      <c r="J52" s="57"/>
      <c r="K52" s="57"/>
      <c r="L52" s="57"/>
      <c r="M52" s="135" t="s">
        <v>192</v>
      </c>
      <c r="N52" s="135"/>
      <c r="O52" s="135"/>
      <c r="Q52" s="58"/>
      <c r="S52" s="101"/>
      <c r="T52" s="135" t="s">
        <v>189</v>
      </c>
      <c r="U52" s="135"/>
      <c r="V52" s="135"/>
    </row>
    <row r="53" spans="1:23" s="100" customFormat="1" ht="17.25" customHeight="1" x14ac:dyDescent="0.25">
      <c r="A53" s="134" t="s">
        <v>190</v>
      </c>
      <c r="B53" s="134"/>
      <c r="C53" s="134"/>
      <c r="D53" s="134"/>
      <c r="F53" s="101"/>
      <c r="G53" s="135" t="s">
        <v>186</v>
      </c>
      <c r="H53" s="135"/>
      <c r="I53" s="135"/>
      <c r="J53" s="73"/>
      <c r="K53" s="57"/>
      <c r="L53" s="57"/>
      <c r="M53" s="135" t="s">
        <v>181</v>
      </c>
      <c r="N53" s="135"/>
      <c r="O53" s="135"/>
      <c r="Q53" s="101"/>
      <c r="T53" s="134" t="s">
        <v>182</v>
      </c>
      <c r="U53" s="134"/>
      <c r="V53" s="134"/>
    </row>
    <row r="54" spans="1:23" s="100" customFormat="1" ht="16.5" customHeight="1" x14ac:dyDescent="0.25">
      <c r="A54" s="134" t="s">
        <v>187</v>
      </c>
      <c r="B54" s="134"/>
      <c r="C54" s="134"/>
      <c r="D54" s="134"/>
      <c r="F54" s="101"/>
      <c r="G54" s="135" t="s">
        <v>188</v>
      </c>
      <c r="H54" s="135"/>
      <c r="I54" s="135"/>
      <c r="J54" s="73"/>
      <c r="K54" s="57"/>
      <c r="L54" s="57"/>
      <c r="M54" s="134" t="s">
        <v>183</v>
      </c>
      <c r="N54" s="134"/>
      <c r="O54" s="134"/>
      <c r="Q54" s="101"/>
      <c r="T54" s="134" t="s">
        <v>184</v>
      </c>
      <c r="U54" s="134"/>
      <c r="V54" s="134"/>
    </row>
    <row r="55" spans="1:23" s="100" customFormat="1" ht="16.5" customHeight="1" x14ac:dyDescent="0.25">
      <c r="F55" s="101"/>
      <c r="G55" s="101"/>
      <c r="H55" s="101"/>
      <c r="I55" s="101"/>
      <c r="J55" s="73"/>
      <c r="K55" s="57"/>
      <c r="L55" s="57"/>
      <c r="Q55" s="101"/>
    </row>
    <row r="56" spans="1:23" ht="23.25" customHeight="1" x14ac:dyDescent="0.25">
      <c r="A56" s="105"/>
      <c r="B56" s="32"/>
      <c r="C56" s="32"/>
      <c r="D56" s="32" t="s">
        <v>123</v>
      </c>
      <c r="E56" s="32"/>
      <c r="F56" s="32"/>
      <c r="G56" s="32"/>
      <c r="H56" s="33"/>
      <c r="I56" s="33"/>
      <c r="J56" s="28"/>
      <c r="K56" s="28"/>
      <c r="L56" s="33"/>
      <c r="M56" s="28"/>
      <c r="N56" s="32"/>
      <c r="O56" s="28"/>
      <c r="P56" s="34"/>
      <c r="Q56" s="28"/>
      <c r="R56" s="34"/>
      <c r="S56" s="28"/>
      <c r="T56" s="34"/>
      <c r="U56" s="28"/>
      <c r="V56" s="34"/>
      <c r="W56" s="28"/>
    </row>
    <row r="57" spans="1:23" ht="23.25" customHeight="1" x14ac:dyDescent="0.25">
      <c r="A57" s="16"/>
      <c r="B57" s="25">
        <v>38</v>
      </c>
      <c r="C57" s="93" t="s">
        <v>124</v>
      </c>
      <c r="D57" s="70" t="s">
        <v>174</v>
      </c>
      <c r="E57" s="16" t="s">
        <v>28</v>
      </c>
      <c r="F57" s="16">
        <v>25</v>
      </c>
      <c r="G57" s="16" t="s">
        <v>59</v>
      </c>
      <c r="H57" s="15">
        <v>500</v>
      </c>
      <c r="I57" s="15">
        <v>1000</v>
      </c>
      <c r="J57" s="15">
        <v>1000</v>
      </c>
      <c r="K57" s="15">
        <v>1000</v>
      </c>
      <c r="L57" s="15">
        <v>100</v>
      </c>
      <c r="M57" s="15">
        <f>K57-L57</f>
        <v>900</v>
      </c>
      <c r="N57" s="18">
        <v>80</v>
      </c>
      <c r="O57" s="15">
        <f t="shared" si="1"/>
        <v>72000</v>
      </c>
      <c r="P57" s="27">
        <v>200</v>
      </c>
      <c r="Q57" s="15">
        <f t="shared" si="2"/>
        <v>16000</v>
      </c>
      <c r="R57" s="27">
        <v>200</v>
      </c>
      <c r="S57" s="15">
        <f t="shared" si="3"/>
        <v>16000</v>
      </c>
      <c r="T57" s="27">
        <v>300</v>
      </c>
      <c r="U57" s="15">
        <f t="shared" si="4"/>
        <v>24000</v>
      </c>
      <c r="V57" s="27">
        <v>200</v>
      </c>
      <c r="W57" s="15">
        <f t="shared" si="5"/>
        <v>16000</v>
      </c>
    </row>
    <row r="58" spans="1:23" ht="23.25" customHeight="1" x14ac:dyDescent="0.25">
      <c r="A58" s="16"/>
      <c r="B58" s="25">
        <v>39</v>
      </c>
      <c r="C58" s="93" t="s">
        <v>124</v>
      </c>
      <c r="D58" s="70" t="s">
        <v>27</v>
      </c>
      <c r="E58" s="16" t="s">
        <v>28</v>
      </c>
      <c r="F58" s="16">
        <v>25</v>
      </c>
      <c r="G58" s="16" t="s">
        <v>59</v>
      </c>
      <c r="H58" s="15">
        <v>100</v>
      </c>
      <c r="I58" s="15">
        <v>100</v>
      </c>
      <c r="J58" s="15">
        <v>100</v>
      </c>
      <c r="K58" s="15">
        <v>100</v>
      </c>
      <c r="L58" s="15">
        <v>10</v>
      </c>
      <c r="M58" s="15">
        <f t="shared" ref="M58:M68" si="7">K58-L58</f>
        <v>90</v>
      </c>
      <c r="N58" s="18">
        <v>100</v>
      </c>
      <c r="O58" s="15">
        <f t="shared" si="1"/>
        <v>9000</v>
      </c>
      <c r="P58" s="27">
        <v>20</v>
      </c>
      <c r="Q58" s="15">
        <f t="shared" si="2"/>
        <v>2000</v>
      </c>
      <c r="R58" s="27">
        <v>25</v>
      </c>
      <c r="S58" s="15">
        <f t="shared" si="3"/>
        <v>2500</v>
      </c>
      <c r="T58" s="27">
        <v>20</v>
      </c>
      <c r="U58" s="15">
        <f t="shared" si="4"/>
        <v>2000</v>
      </c>
      <c r="V58" s="27">
        <v>25</v>
      </c>
      <c r="W58" s="15">
        <f t="shared" si="5"/>
        <v>2500</v>
      </c>
    </row>
    <row r="59" spans="1:23" s="60" customFormat="1" ht="23.25" customHeight="1" x14ac:dyDescent="0.25">
      <c r="A59" s="16"/>
      <c r="B59" s="25">
        <v>40</v>
      </c>
      <c r="C59" s="93" t="s">
        <v>124</v>
      </c>
      <c r="D59" s="70" t="s">
        <v>27</v>
      </c>
      <c r="E59" s="16" t="s">
        <v>28</v>
      </c>
      <c r="F59" s="16">
        <v>25</v>
      </c>
      <c r="G59" s="16" t="s">
        <v>59</v>
      </c>
      <c r="H59" s="15">
        <v>100</v>
      </c>
      <c r="I59" s="15">
        <v>100</v>
      </c>
      <c r="J59" s="15">
        <v>100</v>
      </c>
      <c r="K59" s="15">
        <v>100</v>
      </c>
      <c r="L59" s="15">
        <v>10</v>
      </c>
      <c r="M59" s="15">
        <f t="shared" si="7"/>
        <v>90</v>
      </c>
      <c r="N59" s="18">
        <v>110</v>
      </c>
      <c r="O59" s="15">
        <f t="shared" si="1"/>
        <v>9900</v>
      </c>
      <c r="P59" s="27">
        <v>25</v>
      </c>
      <c r="Q59" s="15">
        <f t="shared" si="2"/>
        <v>2750</v>
      </c>
      <c r="R59" s="27">
        <v>20</v>
      </c>
      <c r="S59" s="15">
        <f t="shared" si="3"/>
        <v>2200</v>
      </c>
      <c r="T59" s="27">
        <v>25</v>
      </c>
      <c r="U59" s="15">
        <f t="shared" si="4"/>
        <v>2750</v>
      </c>
      <c r="V59" s="27">
        <v>20</v>
      </c>
      <c r="W59" s="15">
        <f t="shared" si="5"/>
        <v>2200</v>
      </c>
    </row>
    <row r="60" spans="1:23" ht="23.25" customHeight="1" x14ac:dyDescent="0.25">
      <c r="A60" s="16"/>
      <c r="B60" s="25">
        <v>41</v>
      </c>
      <c r="C60" s="93" t="s">
        <v>125</v>
      </c>
      <c r="D60" s="70" t="s">
        <v>34</v>
      </c>
      <c r="E60" s="29" t="s">
        <v>28</v>
      </c>
      <c r="F60" s="16">
        <v>25</v>
      </c>
      <c r="G60" s="16" t="s">
        <v>59</v>
      </c>
      <c r="H60" s="15">
        <v>500</v>
      </c>
      <c r="I60" s="15">
        <v>600</v>
      </c>
      <c r="J60" s="15">
        <v>600</v>
      </c>
      <c r="K60" s="15">
        <v>600</v>
      </c>
      <c r="L60" s="15">
        <v>200</v>
      </c>
      <c r="M60" s="15">
        <f t="shared" si="7"/>
        <v>400</v>
      </c>
      <c r="N60" s="18">
        <v>15</v>
      </c>
      <c r="O60" s="15">
        <f t="shared" si="1"/>
        <v>6000</v>
      </c>
      <c r="P60" s="27">
        <v>100</v>
      </c>
      <c r="Q60" s="15">
        <f t="shared" si="2"/>
        <v>1500</v>
      </c>
      <c r="R60" s="27">
        <v>100</v>
      </c>
      <c r="S60" s="15">
        <f t="shared" si="3"/>
        <v>1500</v>
      </c>
      <c r="T60" s="27">
        <v>100</v>
      </c>
      <c r="U60" s="15">
        <f t="shared" si="4"/>
        <v>1500</v>
      </c>
      <c r="V60" s="27">
        <v>100</v>
      </c>
      <c r="W60" s="15">
        <f t="shared" si="5"/>
        <v>1500</v>
      </c>
    </row>
    <row r="61" spans="1:23" ht="23.25" customHeight="1" x14ac:dyDescent="0.25">
      <c r="A61" s="16"/>
      <c r="B61" s="25">
        <v>42</v>
      </c>
      <c r="C61" s="93" t="s">
        <v>126</v>
      </c>
      <c r="D61" s="70" t="s">
        <v>127</v>
      </c>
      <c r="E61" s="16" t="s">
        <v>28</v>
      </c>
      <c r="F61" s="16">
        <v>25</v>
      </c>
      <c r="G61" s="16" t="s">
        <v>59</v>
      </c>
      <c r="H61" s="15">
        <v>250</v>
      </c>
      <c r="I61" s="15">
        <v>250</v>
      </c>
      <c r="J61" s="15">
        <v>250</v>
      </c>
      <c r="K61" s="15">
        <v>250</v>
      </c>
      <c r="L61" s="15">
        <v>50</v>
      </c>
      <c r="M61" s="15">
        <f t="shared" si="7"/>
        <v>200</v>
      </c>
      <c r="N61" s="18">
        <v>15</v>
      </c>
      <c r="O61" s="15">
        <f t="shared" si="1"/>
        <v>3000</v>
      </c>
      <c r="P61" s="27"/>
      <c r="Q61" s="15">
        <f t="shared" si="2"/>
        <v>0</v>
      </c>
      <c r="R61" s="27">
        <v>100</v>
      </c>
      <c r="S61" s="15">
        <f t="shared" si="3"/>
        <v>1500</v>
      </c>
      <c r="T61" s="27"/>
      <c r="U61" s="15">
        <f t="shared" si="4"/>
        <v>0</v>
      </c>
      <c r="V61" s="27">
        <v>100</v>
      </c>
      <c r="W61" s="15">
        <f t="shared" si="5"/>
        <v>1500</v>
      </c>
    </row>
    <row r="62" spans="1:23" s="60" customFormat="1" ht="23.25" customHeight="1" x14ac:dyDescent="0.25">
      <c r="A62" s="16"/>
      <c r="B62" s="25">
        <v>43</v>
      </c>
      <c r="C62" s="93" t="s">
        <v>128</v>
      </c>
      <c r="D62" s="70" t="s">
        <v>129</v>
      </c>
      <c r="E62" s="16" t="s">
        <v>28</v>
      </c>
      <c r="F62" s="16">
        <v>25</v>
      </c>
      <c r="G62" s="16" t="s">
        <v>59</v>
      </c>
      <c r="H62" s="15">
        <v>100</v>
      </c>
      <c r="I62" s="15">
        <v>100</v>
      </c>
      <c r="J62" s="15">
        <v>100</v>
      </c>
      <c r="K62" s="15">
        <v>100</v>
      </c>
      <c r="L62" s="15">
        <v>50</v>
      </c>
      <c r="M62" s="15">
        <f t="shared" si="7"/>
        <v>50</v>
      </c>
      <c r="N62" s="18">
        <v>50</v>
      </c>
      <c r="O62" s="15">
        <f t="shared" si="1"/>
        <v>2500</v>
      </c>
      <c r="P62" s="27">
        <v>0</v>
      </c>
      <c r="Q62" s="15">
        <f t="shared" si="2"/>
        <v>0</v>
      </c>
      <c r="R62" s="27">
        <v>0</v>
      </c>
      <c r="S62" s="15">
        <f t="shared" si="3"/>
        <v>0</v>
      </c>
      <c r="T62" s="27">
        <v>0</v>
      </c>
      <c r="U62" s="15">
        <f t="shared" si="4"/>
        <v>0</v>
      </c>
      <c r="V62" s="27">
        <v>50</v>
      </c>
      <c r="W62" s="15">
        <f t="shared" si="5"/>
        <v>2500</v>
      </c>
    </row>
    <row r="63" spans="1:23" ht="23.25" customHeight="1" x14ac:dyDescent="0.25">
      <c r="A63" s="16"/>
      <c r="B63" s="25">
        <v>44</v>
      </c>
      <c r="C63" s="93" t="s">
        <v>130</v>
      </c>
      <c r="D63" s="70" t="s">
        <v>131</v>
      </c>
      <c r="E63" s="25" t="s">
        <v>28</v>
      </c>
      <c r="F63" s="16">
        <v>25</v>
      </c>
      <c r="G63" s="16" t="s">
        <v>59</v>
      </c>
      <c r="H63" s="15">
        <v>50</v>
      </c>
      <c r="I63" s="15">
        <v>100</v>
      </c>
      <c r="J63" s="15">
        <v>100</v>
      </c>
      <c r="K63" s="15">
        <v>100</v>
      </c>
      <c r="L63" s="15">
        <v>50</v>
      </c>
      <c r="M63" s="15">
        <f t="shared" si="7"/>
        <v>50</v>
      </c>
      <c r="N63" s="18">
        <v>150</v>
      </c>
      <c r="O63" s="15">
        <f t="shared" si="1"/>
        <v>7500</v>
      </c>
      <c r="P63" s="27"/>
      <c r="Q63" s="15">
        <f t="shared" si="2"/>
        <v>0</v>
      </c>
      <c r="R63" s="27">
        <v>25</v>
      </c>
      <c r="S63" s="15">
        <f t="shared" si="3"/>
        <v>3750</v>
      </c>
      <c r="T63" s="27"/>
      <c r="U63" s="15">
        <f t="shared" si="4"/>
        <v>0</v>
      </c>
      <c r="V63" s="27">
        <v>25</v>
      </c>
      <c r="W63" s="15">
        <f t="shared" si="5"/>
        <v>3750</v>
      </c>
    </row>
    <row r="64" spans="1:23" ht="23.25" customHeight="1" x14ac:dyDescent="0.25">
      <c r="A64" s="16"/>
      <c r="B64" s="25">
        <v>45</v>
      </c>
      <c r="C64" s="93" t="s">
        <v>132</v>
      </c>
      <c r="D64" s="70" t="s">
        <v>133</v>
      </c>
      <c r="E64" s="16" t="s">
        <v>28</v>
      </c>
      <c r="F64" s="16">
        <v>100</v>
      </c>
      <c r="G64" s="16" t="s">
        <v>59</v>
      </c>
      <c r="H64" s="17">
        <v>1000</v>
      </c>
      <c r="I64" s="15">
        <v>1500</v>
      </c>
      <c r="J64" s="15">
        <v>2500</v>
      </c>
      <c r="K64" s="15">
        <v>2500</v>
      </c>
      <c r="L64" s="15">
        <v>500</v>
      </c>
      <c r="M64" s="15">
        <f t="shared" si="7"/>
        <v>2000</v>
      </c>
      <c r="N64" s="18">
        <v>6</v>
      </c>
      <c r="O64" s="15">
        <f t="shared" si="1"/>
        <v>12000</v>
      </c>
      <c r="P64" s="27">
        <v>500</v>
      </c>
      <c r="Q64" s="15">
        <f t="shared" si="2"/>
        <v>3000</v>
      </c>
      <c r="R64" s="27">
        <v>500</v>
      </c>
      <c r="S64" s="15">
        <f t="shared" si="3"/>
        <v>3000</v>
      </c>
      <c r="T64" s="27">
        <v>500</v>
      </c>
      <c r="U64" s="15">
        <f t="shared" si="4"/>
        <v>3000</v>
      </c>
      <c r="V64" s="27">
        <v>500</v>
      </c>
      <c r="W64" s="15">
        <f t="shared" si="5"/>
        <v>3000</v>
      </c>
    </row>
    <row r="65" spans="1:24" ht="23.25" customHeight="1" x14ac:dyDescent="0.25">
      <c r="A65" s="16"/>
      <c r="B65" s="25">
        <v>46</v>
      </c>
      <c r="C65" s="93" t="s">
        <v>134</v>
      </c>
      <c r="D65" s="70" t="s">
        <v>135</v>
      </c>
      <c r="E65" s="25" t="s">
        <v>28</v>
      </c>
      <c r="F65" s="16">
        <v>25</v>
      </c>
      <c r="G65" s="16" t="s">
        <v>59</v>
      </c>
      <c r="H65" s="15">
        <v>500</v>
      </c>
      <c r="I65" s="15">
        <v>100</v>
      </c>
      <c r="J65" s="15">
        <v>100</v>
      </c>
      <c r="K65" s="15">
        <v>100</v>
      </c>
      <c r="L65" s="15">
        <v>0</v>
      </c>
      <c r="M65" s="15">
        <f t="shared" si="7"/>
        <v>100</v>
      </c>
      <c r="N65" s="18">
        <v>100</v>
      </c>
      <c r="O65" s="15">
        <f t="shared" si="1"/>
        <v>10000</v>
      </c>
      <c r="P65" s="27">
        <v>25</v>
      </c>
      <c r="Q65" s="15">
        <f t="shared" si="2"/>
        <v>2500</v>
      </c>
      <c r="R65" s="27">
        <v>25</v>
      </c>
      <c r="S65" s="15">
        <f t="shared" si="3"/>
        <v>2500</v>
      </c>
      <c r="T65" s="27">
        <v>25</v>
      </c>
      <c r="U65" s="15">
        <f t="shared" si="4"/>
        <v>2500</v>
      </c>
      <c r="V65" s="27">
        <v>25</v>
      </c>
      <c r="W65" s="15">
        <f t="shared" si="5"/>
        <v>2500</v>
      </c>
    </row>
    <row r="66" spans="1:24" ht="23.25" customHeight="1" x14ac:dyDescent="0.25">
      <c r="A66" s="16"/>
      <c r="B66" s="25">
        <v>47</v>
      </c>
      <c r="C66" s="93" t="s">
        <v>136</v>
      </c>
      <c r="D66" s="70" t="s">
        <v>203</v>
      </c>
      <c r="E66" s="16" t="s">
        <v>28</v>
      </c>
      <c r="F66" s="16">
        <v>100</v>
      </c>
      <c r="G66" s="16" t="s">
        <v>59</v>
      </c>
      <c r="H66" s="15">
        <v>1000</v>
      </c>
      <c r="I66" s="15">
        <v>2000</v>
      </c>
      <c r="J66" s="15">
        <v>2500</v>
      </c>
      <c r="K66" s="15">
        <v>2500</v>
      </c>
      <c r="L66" s="15">
        <v>100</v>
      </c>
      <c r="M66" s="15">
        <f t="shared" si="7"/>
        <v>2400</v>
      </c>
      <c r="N66" s="18">
        <v>15</v>
      </c>
      <c r="O66" s="15">
        <f t="shared" si="1"/>
        <v>36000</v>
      </c>
      <c r="P66" s="27">
        <v>500</v>
      </c>
      <c r="Q66" s="15">
        <f t="shared" si="2"/>
        <v>7500</v>
      </c>
      <c r="R66" s="27">
        <v>700</v>
      </c>
      <c r="S66" s="15">
        <f t="shared" si="3"/>
        <v>10500</v>
      </c>
      <c r="T66" s="27">
        <v>500</v>
      </c>
      <c r="U66" s="15">
        <f t="shared" si="4"/>
        <v>7500</v>
      </c>
      <c r="V66" s="27">
        <v>700</v>
      </c>
      <c r="W66" s="15">
        <f t="shared" si="5"/>
        <v>10500</v>
      </c>
    </row>
    <row r="67" spans="1:24" ht="23.25" customHeight="1" x14ac:dyDescent="0.25">
      <c r="A67" s="16"/>
      <c r="B67" s="25">
        <v>48</v>
      </c>
      <c r="C67" s="93" t="s">
        <v>137</v>
      </c>
      <c r="D67" s="70" t="s">
        <v>138</v>
      </c>
      <c r="E67" s="16" t="s">
        <v>28</v>
      </c>
      <c r="F67" s="16">
        <v>25</v>
      </c>
      <c r="G67" s="16" t="s">
        <v>59</v>
      </c>
      <c r="H67" s="15">
        <v>50</v>
      </c>
      <c r="I67" s="15">
        <v>50</v>
      </c>
      <c r="J67" s="15">
        <v>50</v>
      </c>
      <c r="K67" s="15">
        <v>100</v>
      </c>
      <c r="L67" s="15">
        <v>0</v>
      </c>
      <c r="M67" s="15">
        <f t="shared" si="7"/>
        <v>100</v>
      </c>
      <c r="N67" s="18">
        <v>20</v>
      </c>
      <c r="O67" s="15">
        <f t="shared" si="1"/>
        <v>2000</v>
      </c>
      <c r="P67" s="27">
        <v>50</v>
      </c>
      <c r="Q67" s="15">
        <f t="shared" si="2"/>
        <v>1000</v>
      </c>
      <c r="R67" s="27">
        <v>50</v>
      </c>
      <c r="S67" s="15">
        <f t="shared" si="3"/>
        <v>1000</v>
      </c>
      <c r="T67" s="27">
        <v>0</v>
      </c>
      <c r="U67" s="15">
        <f t="shared" si="4"/>
        <v>0</v>
      </c>
      <c r="V67" s="27">
        <v>0</v>
      </c>
      <c r="W67" s="15">
        <f t="shared" si="5"/>
        <v>0</v>
      </c>
    </row>
    <row r="68" spans="1:24" s="60" customFormat="1" ht="23.25" customHeight="1" x14ac:dyDescent="0.25">
      <c r="A68" s="16"/>
      <c r="B68" s="25">
        <v>49</v>
      </c>
      <c r="C68" s="93" t="s">
        <v>213</v>
      </c>
      <c r="D68" s="70" t="s">
        <v>206</v>
      </c>
      <c r="E68" s="16" t="s">
        <v>28</v>
      </c>
      <c r="F68" s="16">
        <v>500</v>
      </c>
      <c r="G68" s="16" t="s">
        <v>59</v>
      </c>
      <c r="H68" s="15">
        <v>1000</v>
      </c>
      <c r="I68" s="15">
        <v>1000</v>
      </c>
      <c r="J68" s="15">
        <v>1500</v>
      </c>
      <c r="K68" s="15">
        <v>1500</v>
      </c>
      <c r="L68" s="15">
        <v>100</v>
      </c>
      <c r="M68" s="15">
        <f t="shared" si="7"/>
        <v>1400</v>
      </c>
      <c r="N68" s="18">
        <v>2.5</v>
      </c>
      <c r="O68" s="15">
        <f t="shared" si="1"/>
        <v>3500</v>
      </c>
      <c r="P68" s="27">
        <v>200</v>
      </c>
      <c r="Q68" s="15">
        <f t="shared" si="2"/>
        <v>500</v>
      </c>
      <c r="R68" s="27">
        <v>400</v>
      </c>
      <c r="S68" s="15">
        <f t="shared" si="3"/>
        <v>1000</v>
      </c>
      <c r="T68" s="27">
        <v>400</v>
      </c>
      <c r="U68" s="15">
        <f t="shared" si="4"/>
        <v>1000</v>
      </c>
      <c r="V68" s="27">
        <v>400</v>
      </c>
      <c r="W68" s="15">
        <f t="shared" si="5"/>
        <v>1000</v>
      </c>
    </row>
    <row r="69" spans="1:24" s="60" customFormat="1" ht="23.25" customHeight="1" x14ac:dyDescent="0.25">
      <c r="A69" s="16"/>
      <c r="B69" s="25">
        <v>50</v>
      </c>
      <c r="C69" s="93" t="s">
        <v>201</v>
      </c>
      <c r="D69" s="70" t="s">
        <v>202</v>
      </c>
      <c r="E69" s="16" t="s">
        <v>28</v>
      </c>
      <c r="F69" s="16">
        <v>25</v>
      </c>
      <c r="G69" s="16" t="s">
        <v>59</v>
      </c>
      <c r="H69" s="15">
        <v>0</v>
      </c>
      <c r="I69" s="15">
        <v>554</v>
      </c>
      <c r="J69" s="15">
        <v>15257</v>
      </c>
      <c r="K69" s="15">
        <v>7200</v>
      </c>
      <c r="L69" s="16">
        <v>0</v>
      </c>
      <c r="M69" s="15">
        <v>7200</v>
      </c>
      <c r="N69" s="18">
        <v>60</v>
      </c>
      <c r="O69" s="15">
        <f t="shared" si="1"/>
        <v>432000</v>
      </c>
      <c r="P69" s="27">
        <v>1800</v>
      </c>
      <c r="Q69" s="15">
        <f t="shared" si="2"/>
        <v>108000</v>
      </c>
      <c r="R69" s="27">
        <v>1800</v>
      </c>
      <c r="S69" s="15">
        <f t="shared" si="3"/>
        <v>108000</v>
      </c>
      <c r="T69" s="27">
        <v>1800</v>
      </c>
      <c r="U69" s="15">
        <f t="shared" si="4"/>
        <v>108000</v>
      </c>
      <c r="V69" s="27">
        <v>1800</v>
      </c>
      <c r="W69" s="15">
        <f t="shared" si="5"/>
        <v>108000</v>
      </c>
    </row>
    <row r="70" spans="1:24" ht="23.25" customHeight="1" x14ac:dyDescent="0.25">
      <c r="A70" s="95"/>
      <c r="B70" s="96"/>
      <c r="C70" s="96"/>
      <c r="D70" s="96" t="s">
        <v>139</v>
      </c>
      <c r="E70" s="96"/>
      <c r="F70" s="96"/>
      <c r="G70" s="96"/>
      <c r="H70" s="97"/>
      <c r="I70" s="97"/>
      <c r="J70" s="28"/>
      <c r="K70" s="28"/>
      <c r="L70" s="97"/>
      <c r="M70" s="28"/>
      <c r="N70" s="96"/>
      <c r="O70" s="28"/>
      <c r="P70" s="98"/>
      <c r="Q70" s="28"/>
      <c r="R70" s="98"/>
      <c r="S70" s="28"/>
      <c r="T70" s="98"/>
      <c r="U70" s="28"/>
      <c r="V70" s="98"/>
      <c r="W70" s="28"/>
    </row>
    <row r="71" spans="1:24" ht="23.25" customHeight="1" x14ac:dyDescent="0.25">
      <c r="A71" s="16"/>
      <c r="B71" s="25">
        <v>51</v>
      </c>
      <c r="C71" s="99" t="s">
        <v>140</v>
      </c>
      <c r="D71" s="69" t="s">
        <v>141</v>
      </c>
      <c r="E71" s="30" t="s">
        <v>25</v>
      </c>
      <c r="F71" s="16">
        <v>1</v>
      </c>
      <c r="G71" s="16" t="s">
        <v>59</v>
      </c>
      <c r="H71" s="15">
        <v>5</v>
      </c>
      <c r="I71" s="15">
        <v>5</v>
      </c>
      <c r="J71" s="15">
        <v>5</v>
      </c>
      <c r="K71" s="15">
        <v>5</v>
      </c>
      <c r="L71" s="15">
        <v>1</v>
      </c>
      <c r="M71" s="15">
        <f>K71-L71</f>
        <v>4</v>
      </c>
      <c r="N71" s="18">
        <v>780</v>
      </c>
      <c r="O71" s="15">
        <f t="shared" si="1"/>
        <v>3120</v>
      </c>
      <c r="P71" s="27">
        <v>1</v>
      </c>
      <c r="Q71" s="15">
        <f t="shared" si="2"/>
        <v>780</v>
      </c>
      <c r="R71" s="27">
        <v>1</v>
      </c>
      <c r="S71" s="15">
        <f t="shared" si="3"/>
        <v>780</v>
      </c>
      <c r="T71" s="27">
        <v>1</v>
      </c>
      <c r="U71" s="15">
        <f t="shared" si="4"/>
        <v>780</v>
      </c>
      <c r="V71" s="27">
        <v>1</v>
      </c>
      <c r="W71" s="15">
        <f t="shared" si="5"/>
        <v>780</v>
      </c>
    </row>
    <row r="72" spans="1:24" ht="23.25" customHeight="1" x14ac:dyDescent="0.25">
      <c r="A72" s="16"/>
      <c r="B72" s="16">
        <v>52</v>
      </c>
      <c r="C72" s="29" t="s">
        <v>142</v>
      </c>
      <c r="D72" s="67" t="s">
        <v>143</v>
      </c>
      <c r="E72" s="16" t="s">
        <v>25</v>
      </c>
      <c r="F72" s="16">
        <v>1</v>
      </c>
      <c r="G72" s="16" t="s">
        <v>59</v>
      </c>
      <c r="H72" s="15">
        <v>10</v>
      </c>
      <c r="I72" s="15">
        <v>12</v>
      </c>
      <c r="J72" s="15">
        <v>12</v>
      </c>
      <c r="K72" s="15">
        <v>12</v>
      </c>
      <c r="L72" s="15">
        <v>2</v>
      </c>
      <c r="M72" s="15">
        <f t="shared" ref="M72:M73" si="8">K72-L72</f>
        <v>10</v>
      </c>
      <c r="N72" s="18">
        <v>790</v>
      </c>
      <c r="O72" s="15">
        <f t="shared" si="1"/>
        <v>7900</v>
      </c>
      <c r="P72" s="27">
        <v>2</v>
      </c>
      <c r="Q72" s="15">
        <f t="shared" si="2"/>
        <v>1580</v>
      </c>
      <c r="R72" s="27">
        <v>3</v>
      </c>
      <c r="S72" s="15">
        <f t="shared" si="3"/>
        <v>2370</v>
      </c>
      <c r="T72" s="27">
        <v>2</v>
      </c>
      <c r="U72" s="15">
        <f t="shared" si="4"/>
        <v>1580</v>
      </c>
      <c r="V72" s="27">
        <v>3</v>
      </c>
      <c r="W72" s="15">
        <f t="shared" si="5"/>
        <v>2370</v>
      </c>
    </row>
    <row r="73" spans="1:24" ht="23.25" customHeight="1" x14ac:dyDescent="0.25">
      <c r="A73" s="16"/>
      <c r="B73" s="25">
        <v>53</v>
      </c>
      <c r="C73" s="99" t="s">
        <v>144</v>
      </c>
      <c r="D73" s="67" t="s">
        <v>145</v>
      </c>
      <c r="E73" s="30" t="s">
        <v>75</v>
      </c>
      <c r="F73" s="16">
        <v>1</v>
      </c>
      <c r="G73" s="16" t="s">
        <v>59</v>
      </c>
      <c r="H73" s="15">
        <v>1</v>
      </c>
      <c r="I73" s="15">
        <v>1</v>
      </c>
      <c r="J73" s="15">
        <v>1</v>
      </c>
      <c r="K73" s="15">
        <v>1</v>
      </c>
      <c r="L73" s="15">
        <v>0</v>
      </c>
      <c r="M73" s="15">
        <f t="shared" si="8"/>
        <v>1</v>
      </c>
      <c r="N73" s="18">
        <v>650</v>
      </c>
      <c r="O73" s="15">
        <f t="shared" si="1"/>
        <v>650</v>
      </c>
      <c r="P73" s="27">
        <v>0</v>
      </c>
      <c r="Q73" s="15">
        <f t="shared" si="2"/>
        <v>0</v>
      </c>
      <c r="R73" s="27">
        <v>0</v>
      </c>
      <c r="S73" s="15">
        <f t="shared" si="3"/>
        <v>0</v>
      </c>
      <c r="T73" s="27">
        <v>0</v>
      </c>
      <c r="U73" s="15">
        <f t="shared" si="4"/>
        <v>0</v>
      </c>
      <c r="V73" s="27">
        <v>1</v>
      </c>
      <c r="W73" s="15">
        <f t="shared" si="5"/>
        <v>650</v>
      </c>
    </row>
    <row r="74" spans="1:24" ht="23.25" customHeight="1" x14ac:dyDescent="0.25">
      <c r="A74" s="31"/>
      <c r="B74" s="32"/>
      <c r="C74" s="32"/>
      <c r="D74" s="32" t="s">
        <v>146</v>
      </c>
      <c r="E74" s="32"/>
      <c r="F74" s="32"/>
      <c r="G74" s="32"/>
      <c r="H74" s="33"/>
      <c r="I74" s="33"/>
      <c r="J74" s="28"/>
      <c r="K74" s="28"/>
      <c r="L74" s="33"/>
      <c r="M74" s="28"/>
      <c r="N74" s="32"/>
      <c r="O74" s="28"/>
      <c r="P74" s="34"/>
      <c r="Q74" s="28"/>
      <c r="R74" s="34"/>
      <c r="S74" s="28"/>
      <c r="T74" s="34"/>
      <c r="U74" s="28"/>
      <c r="V74" s="34"/>
      <c r="W74" s="28"/>
    </row>
    <row r="75" spans="1:24" ht="23.25" customHeight="1" x14ac:dyDescent="0.25">
      <c r="A75" s="16"/>
      <c r="B75" s="25">
        <v>54</v>
      </c>
      <c r="C75" s="99" t="s">
        <v>147</v>
      </c>
      <c r="D75" s="71" t="s">
        <v>148</v>
      </c>
      <c r="E75" s="16" t="s">
        <v>75</v>
      </c>
      <c r="F75" s="16">
        <v>1</v>
      </c>
      <c r="G75" s="16" t="s">
        <v>59</v>
      </c>
      <c r="H75" s="15">
        <v>20</v>
      </c>
      <c r="I75" s="15">
        <v>30</v>
      </c>
      <c r="J75" s="15">
        <v>30</v>
      </c>
      <c r="K75" s="15">
        <v>30</v>
      </c>
      <c r="L75" s="15">
        <v>2</v>
      </c>
      <c r="M75" s="15">
        <f>K75-L75</f>
        <v>28</v>
      </c>
      <c r="N75" s="18">
        <v>650</v>
      </c>
      <c r="O75" s="15">
        <f t="shared" si="1"/>
        <v>18200</v>
      </c>
      <c r="P75" s="27">
        <v>7</v>
      </c>
      <c r="Q75" s="15">
        <f t="shared" si="2"/>
        <v>4550</v>
      </c>
      <c r="R75" s="27">
        <v>7</v>
      </c>
      <c r="S75" s="15">
        <f t="shared" si="3"/>
        <v>4550</v>
      </c>
      <c r="T75" s="27">
        <v>7</v>
      </c>
      <c r="U75" s="15">
        <f t="shared" si="4"/>
        <v>4550</v>
      </c>
      <c r="V75" s="27">
        <v>7</v>
      </c>
      <c r="W75" s="15">
        <f t="shared" si="5"/>
        <v>4550</v>
      </c>
    </row>
    <row r="76" spans="1:24" s="100" customFormat="1" ht="23.25" customHeight="1" x14ac:dyDescent="0.25">
      <c r="B76" s="62"/>
      <c r="C76" s="63"/>
      <c r="D76" s="72"/>
      <c r="H76" s="64"/>
      <c r="I76" s="64"/>
      <c r="J76" s="57"/>
      <c r="K76" s="57"/>
      <c r="L76" s="57"/>
      <c r="M76" s="57"/>
      <c r="N76" s="43"/>
      <c r="O76" s="65"/>
      <c r="Q76" s="43"/>
      <c r="S76" s="43"/>
      <c r="U76" s="43"/>
      <c r="W76" s="43"/>
      <c r="X76" s="88"/>
    </row>
    <row r="77" spans="1:24" s="100" customFormat="1" ht="23.25" customHeight="1" x14ac:dyDescent="0.25">
      <c r="A77" s="134" t="s">
        <v>177</v>
      </c>
      <c r="B77" s="134"/>
      <c r="C77" s="134"/>
      <c r="D77" s="134"/>
      <c r="G77" s="134" t="s">
        <v>178</v>
      </c>
      <c r="H77" s="134"/>
      <c r="I77" s="134"/>
      <c r="J77" s="57"/>
      <c r="K77" s="57"/>
      <c r="L77" s="57"/>
      <c r="M77" s="134" t="s">
        <v>179</v>
      </c>
      <c r="N77" s="134"/>
      <c r="O77" s="134"/>
      <c r="Q77" s="58"/>
      <c r="T77" s="134" t="s">
        <v>180</v>
      </c>
      <c r="U77" s="134"/>
      <c r="V77" s="134"/>
      <c r="W77" s="43"/>
    </row>
    <row r="78" spans="1:24" s="100" customFormat="1" ht="18" customHeight="1" x14ac:dyDescent="0.25">
      <c r="A78" s="134" t="s">
        <v>185</v>
      </c>
      <c r="B78" s="134"/>
      <c r="C78" s="134"/>
      <c r="D78" s="134"/>
      <c r="F78" s="101"/>
      <c r="G78" s="135" t="s">
        <v>191</v>
      </c>
      <c r="H78" s="135"/>
      <c r="I78" s="135"/>
      <c r="J78" s="57"/>
      <c r="K78" s="57"/>
      <c r="L78" s="57"/>
      <c r="M78" s="135" t="s">
        <v>192</v>
      </c>
      <c r="N78" s="135"/>
      <c r="O78" s="135"/>
      <c r="Q78" s="58"/>
      <c r="S78" s="101"/>
      <c r="T78" s="135" t="s">
        <v>189</v>
      </c>
      <c r="U78" s="135"/>
      <c r="V78" s="135"/>
    </row>
    <row r="79" spans="1:24" s="100" customFormat="1" ht="17.25" customHeight="1" x14ac:dyDescent="0.25">
      <c r="A79" s="134" t="s">
        <v>190</v>
      </c>
      <c r="B79" s="134"/>
      <c r="C79" s="134"/>
      <c r="D79" s="134"/>
      <c r="F79" s="101"/>
      <c r="G79" s="135" t="s">
        <v>186</v>
      </c>
      <c r="H79" s="135"/>
      <c r="I79" s="135"/>
      <c r="J79" s="73"/>
      <c r="K79" s="57"/>
      <c r="L79" s="57"/>
      <c r="M79" s="135" t="s">
        <v>181</v>
      </c>
      <c r="N79" s="135"/>
      <c r="O79" s="135"/>
      <c r="Q79" s="101"/>
      <c r="T79" s="134" t="s">
        <v>182</v>
      </c>
      <c r="U79" s="134"/>
      <c r="V79" s="134"/>
    </row>
    <row r="80" spans="1:24" s="100" customFormat="1" ht="16.5" customHeight="1" x14ac:dyDescent="0.25">
      <c r="A80" s="134" t="s">
        <v>187</v>
      </c>
      <c r="B80" s="134"/>
      <c r="C80" s="134"/>
      <c r="D80" s="134"/>
      <c r="F80" s="101"/>
      <c r="G80" s="135" t="s">
        <v>188</v>
      </c>
      <c r="H80" s="135"/>
      <c r="I80" s="135"/>
      <c r="J80" s="73"/>
      <c r="K80" s="57"/>
      <c r="L80" s="57"/>
      <c r="M80" s="134" t="s">
        <v>183</v>
      </c>
      <c r="N80" s="134"/>
      <c r="O80" s="134"/>
      <c r="Q80" s="101"/>
      <c r="T80" s="134" t="s">
        <v>184</v>
      </c>
      <c r="U80" s="134"/>
      <c r="V80" s="134"/>
    </row>
    <row r="81" spans="1:24" s="100" customFormat="1" ht="16.5" customHeight="1" x14ac:dyDescent="0.25">
      <c r="F81" s="101"/>
      <c r="G81" s="101"/>
      <c r="H81" s="101"/>
      <c r="I81" s="101"/>
      <c r="J81" s="73"/>
      <c r="K81" s="57"/>
      <c r="L81" s="57"/>
      <c r="Q81" s="101"/>
    </row>
    <row r="82" spans="1:24" ht="23.25" customHeight="1" x14ac:dyDescent="0.25">
      <c r="A82" s="16"/>
      <c r="B82" s="25">
        <v>55</v>
      </c>
      <c r="C82" s="99" t="s">
        <v>149</v>
      </c>
      <c r="D82" s="71" t="s">
        <v>150</v>
      </c>
      <c r="E82" s="16" t="s">
        <v>28</v>
      </c>
      <c r="F82" s="16">
        <v>1</v>
      </c>
      <c r="G82" s="16" t="s">
        <v>59</v>
      </c>
      <c r="H82" s="15">
        <v>6</v>
      </c>
      <c r="I82" s="15">
        <v>6</v>
      </c>
      <c r="J82" s="15">
        <v>10</v>
      </c>
      <c r="K82" s="15">
        <v>10</v>
      </c>
      <c r="L82" s="15">
        <v>2</v>
      </c>
      <c r="M82" s="15">
        <f t="shared" ref="M82:M83" si="9">K82-L82</f>
        <v>8</v>
      </c>
      <c r="N82" s="18">
        <v>1700</v>
      </c>
      <c r="O82" s="15">
        <f t="shared" si="1"/>
        <v>13600</v>
      </c>
      <c r="P82" s="27"/>
      <c r="Q82" s="15">
        <f t="shared" si="2"/>
        <v>0</v>
      </c>
      <c r="R82" s="27">
        <v>3</v>
      </c>
      <c r="S82" s="15">
        <f t="shared" si="3"/>
        <v>5100</v>
      </c>
      <c r="T82" s="27">
        <v>2</v>
      </c>
      <c r="U82" s="15">
        <f t="shared" si="4"/>
        <v>3400</v>
      </c>
      <c r="V82" s="27">
        <v>3</v>
      </c>
      <c r="W82" s="15">
        <f t="shared" si="5"/>
        <v>5100</v>
      </c>
    </row>
    <row r="83" spans="1:24" s="60" customFormat="1" ht="23.25" customHeight="1" x14ac:dyDescent="0.25">
      <c r="A83" s="16"/>
      <c r="B83" s="25">
        <v>56</v>
      </c>
      <c r="C83" s="99" t="s">
        <v>151</v>
      </c>
      <c r="D83" s="68" t="s">
        <v>152</v>
      </c>
      <c r="E83" s="35" t="s">
        <v>28</v>
      </c>
      <c r="F83" s="16">
        <v>24</v>
      </c>
      <c r="G83" s="16" t="s">
        <v>59</v>
      </c>
      <c r="H83" s="15">
        <v>5</v>
      </c>
      <c r="I83" s="15">
        <v>8</v>
      </c>
      <c r="J83" s="15">
        <v>14</v>
      </c>
      <c r="K83" s="15">
        <v>14</v>
      </c>
      <c r="L83" s="15">
        <v>2</v>
      </c>
      <c r="M83" s="15">
        <f t="shared" si="9"/>
        <v>12</v>
      </c>
      <c r="N83" s="18">
        <v>3600</v>
      </c>
      <c r="O83" s="15">
        <f t="shared" si="1"/>
        <v>43200</v>
      </c>
      <c r="P83" s="27">
        <v>2</v>
      </c>
      <c r="Q83" s="15">
        <f t="shared" si="2"/>
        <v>7200</v>
      </c>
      <c r="R83" s="27">
        <v>4</v>
      </c>
      <c r="S83" s="15">
        <f t="shared" si="3"/>
        <v>14400</v>
      </c>
      <c r="T83" s="27">
        <v>2</v>
      </c>
      <c r="U83" s="15">
        <f t="shared" si="4"/>
        <v>7200</v>
      </c>
      <c r="V83" s="27">
        <v>4</v>
      </c>
      <c r="W83" s="15">
        <f t="shared" si="5"/>
        <v>14400</v>
      </c>
    </row>
    <row r="84" spans="1:24" ht="23.25" customHeight="1" x14ac:dyDescent="0.25">
      <c r="A84" s="92"/>
      <c r="B84" s="66"/>
      <c r="C84" s="66"/>
      <c r="D84" s="66" t="s">
        <v>153</v>
      </c>
      <c r="E84" s="66"/>
      <c r="F84" s="66"/>
      <c r="G84" s="66"/>
      <c r="H84" s="28"/>
      <c r="I84" s="28"/>
      <c r="J84" s="28"/>
      <c r="K84" s="28"/>
      <c r="L84" s="28"/>
      <c r="M84" s="28"/>
      <c r="N84" s="66"/>
      <c r="O84" s="28"/>
      <c r="P84" s="94"/>
      <c r="Q84" s="28"/>
      <c r="R84" s="94"/>
      <c r="S84" s="28"/>
      <c r="T84" s="94"/>
      <c r="U84" s="28"/>
      <c r="V84" s="94"/>
      <c r="W84" s="28"/>
    </row>
    <row r="85" spans="1:24" s="60" customFormat="1" ht="23.25" customHeight="1" x14ac:dyDescent="0.25">
      <c r="A85" s="16"/>
      <c r="B85" s="16">
        <v>57</v>
      </c>
      <c r="C85" s="93" t="s">
        <v>154</v>
      </c>
      <c r="D85" s="69" t="s">
        <v>155</v>
      </c>
      <c r="E85" s="30" t="s">
        <v>25</v>
      </c>
      <c r="F85" s="16">
        <v>1</v>
      </c>
      <c r="G85" s="16" t="s">
        <v>59</v>
      </c>
      <c r="H85" s="15">
        <v>6000</v>
      </c>
      <c r="I85" s="15">
        <v>7000</v>
      </c>
      <c r="J85" s="15">
        <v>10000</v>
      </c>
      <c r="K85" s="15">
        <v>10000</v>
      </c>
      <c r="L85" s="15">
        <v>1000</v>
      </c>
      <c r="M85" s="15">
        <f>K85-L85</f>
        <v>9000</v>
      </c>
      <c r="N85" s="18">
        <v>4.9000000000000004</v>
      </c>
      <c r="O85" s="15">
        <f t="shared" si="1"/>
        <v>44100</v>
      </c>
      <c r="P85" s="36">
        <v>2000</v>
      </c>
      <c r="Q85" s="15">
        <f t="shared" si="2"/>
        <v>9800</v>
      </c>
      <c r="R85" s="36">
        <v>2500</v>
      </c>
      <c r="S85" s="15">
        <f t="shared" si="3"/>
        <v>12250</v>
      </c>
      <c r="T85" s="36">
        <v>2500</v>
      </c>
      <c r="U85" s="15">
        <f t="shared" si="4"/>
        <v>12250</v>
      </c>
      <c r="V85" s="36">
        <v>2000</v>
      </c>
      <c r="W85" s="15">
        <f t="shared" si="5"/>
        <v>9800</v>
      </c>
    </row>
    <row r="86" spans="1:24" ht="23.25" customHeight="1" x14ac:dyDescent="0.25">
      <c r="A86" s="92"/>
      <c r="B86" s="16">
        <v>58</v>
      </c>
      <c r="C86" s="93" t="s">
        <v>197</v>
      </c>
      <c r="D86" s="16" t="s">
        <v>175</v>
      </c>
      <c r="E86" s="16" t="s">
        <v>25</v>
      </c>
      <c r="F86" s="16">
        <v>100</v>
      </c>
      <c r="G86" s="16" t="s">
        <v>59</v>
      </c>
      <c r="H86" s="15">
        <v>25</v>
      </c>
      <c r="I86" s="15">
        <v>25</v>
      </c>
      <c r="J86" s="15">
        <v>40</v>
      </c>
      <c r="K86" s="15">
        <v>40</v>
      </c>
      <c r="L86" s="15">
        <v>5</v>
      </c>
      <c r="M86" s="15">
        <f t="shared" ref="M86:M88" si="10">K86-L86</f>
        <v>35</v>
      </c>
      <c r="N86" s="16">
        <v>1000</v>
      </c>
      <c r="O86" s="15">
        <f t="shared" si="1"/>
        <v>35000</v>
      </c>
      <c r="P86" s="36">
        <v>5</v>
      </c>
      <c r="Q86" s="15">
        <f t="shared" si="2"/>
        <v>5000</v>
      </c>
      <c r="R86" s="36">
        <v>10</v>
      </c>
      <c r="S86" s="15">
        <f t="shared" si="3"/>
        <v>10000</v>
      </c>
      <c r="T86" s="36">
        <v>5</v>
      </c>
      <c r="U86" s="15">
        <f t="shared" si="4"/>
        <v>5000</v>
      </c>
      <c r="V86" s="36">
        <v>15</v>
      </c>
      <c r="W86" s="15">
        <f t="shared" si="5"/>
        <v>15000</v>
      </c>
    </row>
    <row r="87" spans="1:24" ht="23.25" customHeight="1" x14ac:dyDescent="0.25">
      <c r="A87" s="92"/>
      <c r="B87" s="16">
        <v>59</v>
      </c>
      <c r="C87" s="93" t="s">
        <v>198</v>
      </c>
      <c r="D87" s="16" t="s">
        <v>176</v>
      </c>
      <c r="E87" s="16" t="s">
        <v>25</v>
      </c>
      <c r="F87" s="16">
        <v>100</v>
      </c>
      <c r="G87" s="16" t="s">
        <v>59</v>
      </c>
      <c r="H87" s="15">
        <v>40</v>
      </c>
      <c r="I87" s="15">
        <v>50</v>
      </c>
      <c r="J87" s="15">
        <v>40</v>
      </c>
      <c r="K87" s="15">
        <v>40</v>
      </c>
      <c r="L87" s="15">
        <v>5</v>
      </c>
      <c r="M87" s="15">
        <f t="shared" si="10"/>
        <v>35</v>
      </c>
      <c r="N87" s="16">
        <v>100</v>
      </c>
      <c r="O87" s="15">
        <f t="shared" si="1"/>
        <v>3500</v>
      </c>
      <c r="P87" s="36">
        <v>5</v>
      </c>
      <c r="Q87" s="15">
        <f t="shared" si="2"/>
        <v>500</v>
      </c>
      <c r="R87" s="36">
        <v>10</v>
      </c>
      <c r="S87" s="15">
        <f t="shared" si="3"/>
        <v>1000</v>
      </c>
      <c r="T87" s="36">
        <v>10</v>
      </c>
      <c r="U87" s="15">
        <f t="shared" si="4"/>
        <v>1000</v>
      </c>
      <c r="V87" s="36">
        <v>10</v>
      </c>
      <c r="W87" s="15">
        <f t="shared" si="5"/>
        <v>1000</v>
      </c>
    </row>
    <row r="88" spans="1:24" ht="23.25" customHeight="1" x14ac:dyDescent="0.25">
      <c r="A88" s="16"/>
      <c r="B88" s="16">
        <v>60</v>
      </c>
      <c r="C88" s="93" t="s">
        <v>156</v>
      </c>
      <c r="D88" s="67" t="s">
        <v>170</v>
      </c>
      <c r="E88" s="30" t="s">
        <v>25</v>
      </c>
      <c r="F88" s="16">
        <v>1</v>
      </c>
      <c r="G88" s="16" t="s">
        <v>59</v>
      </c>
      <c r="H88" s="15">
        <v>5</v>
      </c>
      <c r="I88" s="15">
        <v>12</v>
      </c>
      <c r="J88" s="15">
        <v>20</v>
      </c>
      <c r="K88" s="15">
        <v>20</v>
      </c>
      <c r="L88" s="15">
        <v>5</v>
      </c>
      <c r="M88" s="15">
        <f t="shared" si="10"/>
        <v>15</v>
      </c>
      <c r="N88" s="18">
        <v>2996</v>
      </c>
      <c r="O88" s="15">
        <f t="shared" ref="O88" si="11">M88*N88</f>
        <v>44940</v>
      </c>
      <c r="P88" s="36">
        <v>4</v>
      </c>
      <c r="Q88" s="15">
        <f t="shared" si="2"/>
        <v>11984</v>
      </c>
      <c r="R88" s="36">
        <v>4</v>
      </c>
      <c r="S88" s="15">
        <f t="shared" si="3"/>
        <v>11984</v>
      </c>
      <c r="T88" s="36">
        <v>4</v>
      </c>
      <c r="U88" s="15">
        <f t="shared" si="4"/>
        <v>11984</v>
      </c>
      <c r="V88" s="36">
        <v>3</v>
      </c>
      <c r="W88" s="15">
        <f t="shared" si="5"/>
        <v>8988</v>
      </c>
    </row>
    <row r="89" spans="1:24" ht="23.25" customHeight="1" x14ac:dyDescent="0.25">
      <c r="A89" s="60"/>
      <c r="B89" s="44"/>
      <c r="C89" s="45"/>
      <c r="D89" s="45"/>
      <c r="E89" s="46"/>
      <c r="F89" s="45"/>
      <c r="G89" s="45"/>
      <c r="H89" s="47"/>
      <c r="I89" s="47"/>
      <c r="J89" s="47"/>
      <c r="K89" s="21"/>
      <c r="L89" s="21"/>
      <c r="M89" s="21"/>
      <c r="N89" s="22"/>
      <c r="O89" s="50">
        <f>SUM(Q89:W89)</f>
        <v>1075270</v>
      </c>
      <c r="P89" s="51"/>
      <c r="Q89" s="51">
        <f>SUM(Q7:Q88)</f>
        <v>243048</v>
      </c>
      <c r="R89" s="15"/>
      <c r="S89" s="51">
        <f>SUM(S7:S88)</f>
        <v>280653</v>
      </c>
      <c r="T89" s="51"/>
      <c r="U89" s="51">
        <f>SUM(U7:U88)</f>
        <v>267842</v>
      </c>
      <c r="V89" s="15"/>
      <c r="W89" s="51">
        <f>SUM(W7:W88)</f>
        <v>283727</v>
      </c>
    </row>
    <row r="90" spans="1:24" ht="23.25" customHeight="1" x14ac:dyDescent="0.25">
      <c r="A90" s="60"/>
      <c r="B90" s="52"/>
      <c r="C90" s="53"/>
      <c r="D90" s="53"/>
      <c r="E90" s="54"/>
      <c r="F90" s="53"/>
      <c r="G90" s="53"/>
      <c r="H90" s="55"/>
      <c r="I90" s="23" t="s">
        <v>157</v>
      </c>
      <c r="J90" s="55"/>
      <c r="K90" s="55"/>
      <c r="L90" s="23"/>
      <c r="M90" s="24"/>
      <c r="N90" s="56"/>
      <c r="O90" s="79" t="str">
        <f>BAHTTEXT(O89)</f>
        <v>หนึ่งล้านเจ็ดหมื่นห้าพันสองร้อยเจ็ดสิบบาทถ้วน</v>
      </c>
      <c r="P90" s="56"/>
      <c r="Q90" s="53"/>
      <c r="R90" s="54"/>
      <c r="S90" s="53"/>
      <c r="T90" s="53"/>
      <c r="U90" s="53"/>
      <c r="V90" s="54"/>
      <c r="W90" s="80"/>
    </row>
    <row r="91" spans="1:24" s="60" customFormat="1" ht="23.25" customHeight="1" x14ac:dyDescent="0.25">
      <c r="B91" s="61"/>
      <c r="C91" s="61"/>
      <c r="D91" s="61"/>
      <c r="E91" s="43"/>
      <c r="F91" s="61"/>
      <c r="G91" s="61"/>
      <c r="H91" s="57"/>
      <c r="I91" s="57"/>
      <c r="J91" s="57"/>
      <c r="K91" s="57"/>
      <c r="L91" s="57"/>
      <c r="M91" s="57"/>
      <c r="N91" s="58"/>
      <c r="O91" s="59"/>
      <c r="P91" s="58"/>
      <c r="Q91" s="61"/>
      <c r="R91" s="43"/>
      <c r="S91" s="61"/>
      <c r="T91" s="61"/>
      <c r="U91" s="61"/>
      <c r="V91" s="43"/>
      <c r="W91" s="61"/>
    </row>
    <row r="92" spans="1:24" s="86" customFormat="1" ht="23.25" customHeight="1" x14ac:dyDescent="0.25">
      <c r="B92" s="62"/>
      <c r="C92" s="63"/>
      <c r="D92" s="72"/>
      <c r="H92" s="64"/>
      <c r="I92" s="64"/>
      <c r="J92" s="57"/>
      <c r="K92" s="57"/>
      <c r="L92" s="57"/>
      <c r="M92" s="57"/>
      <c r="N92" s="43"/>
      <c r="O92" s="65"/>
      <c r="Q92" s="43"/>
      <c r="S92" s="43"/>
      <c r="U92" s="43"/>
      <c r="W92" s="43"/>
      <c r="X92" s="88"/>
    </row>
    <row r="93" spans="1:24" s="86" customFormat="1" ht="23.25" customHeight="1" x14ac:dyDescent="0.25">
      <c r="A93" s="134" t="s">
        <v>177</v>
      </c>
      <c r="B93" s="134"/>
      <c r="C93" s="134"/>
      <c r="D93" s="134"/>
      <c r="G93" s="134" t="s">
        <v>178</v>
      </c>
      <c r="H93" s="134"/>
      <c r="I93" s="134"/>
      <c r="J93" s="57"/>
      <c r="K93" s="57"/>
      <c r="L93" s="57"/>
      <c r="M93" s="134" t="s">
        <v>179</v>
      </c>
      <c r="N93" s="134"/>
      <c r="O93" s="134"/>
      <c r="Q93" s="58"/>
      <c r="T93" s="134" t="s">
        <v>180</v>
      </c>
      <c r="U93" s="134"/>
      <c r="V93" s="134"/>
      <c r="W93" s="43"/>
    </row>
    <row r="94" spans="1:24" s="86" customFormat="1" ht="18" customHeight="1" x14ac:dyDescent="0.25">
      <c r="A94" s="134" t="s">
        <v>185</v>
      </c>
      <c r="B94" s="134"/>
      <c r="C94" s="134"/>
      <c r="D94" s="134"/>
      <c r="F94" s="87"/>
      <c r="G94" s="135" t="s">
        <v>191</v>
      </c>
      <c r="H94" s="135"/>
      <c r="I94" s="135"/>
      <c r="J94" s="57"/>
      <c r="K94" s="57"/>
      <c r="L94" s="57"/>
      <c r="M94" s="135" t="s">
        <v>192</v>
      </c>
      <c r="N94" s="135"/>
      <c r="O94" s="135"/>
      <c r="Q94" s="58"/>
      <c r="S94" s="87"/>
      <c r="T94" s="135" t="s">
        <v>189</v>
      </c>
      <c r="U94" s="135"/>
      <c r="V94" s="135"/>
    </row>
    <row r="95" spans="1:24" s="86" customFormat="1" ht="17.25" customHeight="1" x14ac:dyDescent="0.25">
      <c r="A95" s="134" t="s">
        <v>190</v>
      </c>
      <c r="B95" s="134"/>
      <c r="C95" s="134"/>
      <c r="D95" s="134"/>
      <c r="F95" s="87"/>
      <c r="G95" s="135" t="s">
        <v>186</v>
      </c>
      <c r="H95" s="135"/>
      <c r="I95" s="135"/>
      <c r="J95" s="73"/>
      <c r="K95" s="57"/>
      <c r="L95" s="57"/>
      <c r="M95" s="135" t="s">
        <v>181</v>
      </c>
      <c r="N95" s="135"/>
      <c r="O95" s="135"/>
      <c r="Q95" s="87"/>
      <c r="T95" s="134" t="s">
        <v>182</v>
      </c>
      <c r="U95" s="134"/>
      <c r="V95" s="134"/>
    </row>
    <row r="96" spans="1:24" s="86" customFormat="1" ht="16.5" customHeight="1" x14ac:dyDescent="0.25">
      <c r="A96" s="134" t="s">
        <v>187</v>
      </c>
      <c r="B96" s="134"/>
      <c r="C96" s="134"/>
      <c r="D96" s="134"/>
      <c r="E96" s="100"/>
      <c r="F96" s="101"/>
      <c r="G96" s="135" t="s">
        <v>188</v>
      </c>
      <c r="H96" s="135"/>
      <c r="I96" s="135"/>
      <c r="J96" s="73"/>
      <c r="K96" s="57"/>
      <c r="L96" s="57"/>
      <c r="M96" s="134" t="s">
        <v>183</v>
      </c>
      <c r="N96" s="134"/>
      <c r="O96" s="134"/>
      <c r="P96" s="100"/>
      <c r="Q96" s="101"/>
      <c r="R96" s="100"/>
      <c r="S96" s="100"/>
      <c r="T96" s="134" t="s">
        <v>184</v>
      </c>
      <c r="U96" s="134"/>
      <c r="V96" s="134"/>
    </row>
    <row r="97" spans="1:23" s="60" customFormat="1" ht="23.25" customHeight="1" x14ac:dyDescent="0.25">
      <c r="A97" s="100"/>
      <c r="B97" s="100"/>
      <c r="C97" s="100"/>
      <c r="D97" s="100"/>
      <c r="E97" s="43"/>
      <c r="F97" s="100"/>
      <c r="G97" s="100"/>
      <c r="H97" s="57"/>
      <c r="I97" s="57"/>
      <c r="J97" s="57"/>
      <c r="K97" s="57"/>
      <c r="L97" s="57"/>
      <c r="M97" s="57"/>
      <c r="N97" s="58"/>
      <c r="O97" s="88"/>
      <c r="P97" s="58"/>
      <c r="Q97" s="88"/>
      <c r="R97" s="88"/>
      <c r="S97" s="88"/>
      <c r="T97" s="88"/>
      <c r="U97" s="88"/>
      <c r="V97" s="88"/>
      <c r="W97" s="88"/>
    </row>
    <row r="98" spans="1:23" s="60" customFormat="1" ht="23.25" customHeight="1" x14ac:dyDescent="0.25">
      <c r="A98" s="100"/>
      <c r="B98" s="100"/>
      <c r="C98" s="100"/>
      <c r="D98" s="100"/>
      <c r="E98" s="43"/>
      <c r="F98" s="100"/>
      <c r="G98" s="100"/>
      <c r="H98" s="57"/>
      <c r="I98" s="57"/>
      <c r="J98" s="57"/>
      <c r="K98" s="57"/>
      <c r="L98" s="57"/>
      <c r="M98" s="57"/>
      <c r="N98" s="58"/>
      <c r="O98" s="59"/>
      <c r="P98" s="58"/>
      <c r="Q98" s="100"/>
      <c r="R98" s="43"/>
      <c r="S98" s="100"/>
      <c r="T98" s="100"/>
      <c r="U98" s="100"/>
      <c r="V98" s="43"/>
      <c r="W98" s="61"/>
    </row>
    <row r="99" spans="1:23" s="60" customFormat="1" ht="23.25" customHeight="1" x14ac:dyDescent="0.25">
      <c r="B99" s="61"/>
      <c r="C99" s="61"/>
      <c r="D99" s="61"/>
      <c r="E99" s="43"/>
      <c r="F99" s="61"/>
      <c r="G99" s="61"/>
      <c r="H99" s="57"/>
      <c r="I99" s="57"/>
      <c r="J99" s="57"/>
      <c r="K99" s="57"/>
      <c r="L99" s="57"/>
      <c r="M99" s="57"/>
      <c r="N99" s="58"/>
      <c r="O99" s="59"/>
      <c r="P99" s="58"/>
      <c r="Q99" s="61"/>
      <c r="R99" s="43"/>
      <c r="S99" s="61"/>
      <c r="T99" s="89"/>
      <c r="U99" s="61"/>
      <c r="V99" s="43"/>
      <c r="W99" s="61"/>
    </row>
  </sheetData>
  <sheetProtection deleteRows="0"/>
  <mergeCells count="77">
    <mergeCell ref="M93:O93"/>
    <mergeCell ref="A96:D96"/>
    <mergeCell ref="G96:I96"/>
    <mergeCell ref="M96:O96"/>
    <mergeCell ref="T96:V96"/>
    <mergeCell ref="A94:D94"/>
    <mergeCell ref="G94:I94"/>
    <mergeCell ref="M94:O94"/>
    <mergeCell ref="T94:V94"/>
    <mergeCell ref="A95:D95"/>
    <mergeCell ref="G95:I95"/>
    <mergeCell ref="M95:O95"/>
    <mergeCell ref="T95:V95"/>
    <mergeCell ref="T93:V93"/>
    <mergeCell ref="A93:D93"/>
    <mergeCell ref="G93:I93"/>
    <mergeCell ref="A1:W1"/>
    <mergeCell ref="A2:W2"/>
    <mergeCell ref="H4:J4"/>
    <mergeCell ref="H3:J3"/>
    <mergeCell ref="P3:Q3"/>
    <mergeCell ref="R3:S3"/>
    <mergeCell ref="T3:U3"/>
    <mergeCell ref="P4:Q4"/>
    <mergeCell ref="R4:S4"/>
    <mergeCell ref="T4:U4"/>
    <mergeCell ref="V4:W4"/>
    <mergeCell ref="V3:W3"/>
    <mergeCell ref="D3:D4"/>
    <mergeCell ref="A29:D29"/>
    <mergeCell ref="G29:I29"/>
    <mergeCell ref="M29:O29"/>
    <mergeCell ref="T29:V29"/>
    <mergeCell ref="A30:D30"/>
    <mergeCell ref="G30:I30"/>
    <mergeCell ref="M30:O30"/>
    <mergeCell ref="T30:V30"/>
    <mergeCell ref="A27:D27"/>
    <mergeCell ref="G27:I27"/>
    <mergeCell ref="M27:O27"/>
    <mergeCell ref="T27:V27"/>
    <mergeCell ref="A28:D28"/>
    <mergeCell ref="G28:I28"/>
    <mergeCell ref="M28:O28"/>
    <mergeCell ref="T28:V28"/>
    <mergeCell ref="A53:D53"/>
    <mergeCell ref="G53:I53"/>
    <mergeCell ref="M53:O53"/>
    <mergeCell ref="T53:V53"/>
    <mergeCell ref="A54:D54"/>
    <mergeCell ref="G54:I54"/>
    <mergeCell ref="M54:O54"/>
    <mergeCell ref="T54:V54"/>
    <mergeCell ref="A51:D51"/>
    <mergeCell ref="G51:I51"/>
    <mergeCell ref="M51:O51"/>
    <mergeCell ref="T51:V51"/>
    <mergeCell ref="A52:D52"/>
    <mergeCell ref="G52:I52"/>
    <mergeCell ref="M52:O52"/>
    <mergeCell ref="T52:V52"/>
    <mergeCell ref="A77:D77"/>
    <mergeCell ref="G77:I77"/>
    <mergeCell ref="M77:O77"/>
    <mergeCell ref="T77:V77"/>
    <mergeCell ref="A78:D78"/>
    <mergeCell ref="G78:I78"/>
    <mergeCell ref="M78:O78"/>
    <mergeCell ref="T78:V78"/>
    <mergeCell ref="A79:D79"/>
    <mergeCell ref="G79:I79"/>
    <mergeCell ref="M79:O79"/>
    <mergeCell ref="T79:V79"/>
    <mergeCell ref="A80:D80"/>
    <mergeCell ref="G80:I80"/>
    <mergeCell ref="M80:O80"/>
    <mergeCell ref="T80:V80"/>
  </mergeCells>
  <phoneticPr fontId="13" type="noConversion"/>
  <dataValidations count="3">
    <dataValidation allowBlank="1" showInputMessage="1" showErrorMessage="1" prompt="เช่น pack, กล่อง" sqref="G92 G7:G26 G31:G50 G56:G76 G82:G88"/>
    <dataValidation allowBlank="1" showInputMessage="1" showErrorMessage="1" prompt="หน่วยย่อยที่อยู่ใน pack หรือกล่อง เช่น test, ชิ้น, หลอด" sqref="E92 E7:E26 E31:E50 E56:E76 E82:E88"/>
    <dataValidation type="whole" showInputMessage="1" showErrorMessage="1" errorTitle="ต้องใส่ข้อมูล" error="กรุณาใส่ขนาดบรรจุ เช่น Tube ขนาดบรรจุ 100 tube per pack ให้ใส่เลข 100 และเปลี่ยนหน่วยบรรจุเป็น pack" prompt="ขนาดบรรจุ เช่น 100 test per pack ให้ใส่เลข 100  (ต้องใส่ข้อมุลในช่องนี้)" sqref="F92 F7:F26 F31:F50 F56:F76 F82:F88">
      <formula1>1</formula1>
      <formula2>1000000</formula2>
    </dataValidation>
  </dataValidation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 scaleWithDoc="0" alignWithMargins="0">
    <oddFooter xml:space="preserve">&amp;L
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54"/>
  <sheetViews>
    <sheetView zoomScale="70" zoomScaleNormal="70" workbookViewId="0">
      <selection activeCell="D15" sqref="D15:D18"/>
    </sheetView>
  </sheetViews>
  <sheetFormatPr defaultColWidth="9.1796875" defaultRowHeight="13" x14ac:dyDescent="0.3"/>
  <cols>
    <col min="1" max="1" width="46.81640625" style="3" customWidth="1"/>
    <col min="2" max="2" width="30.453125" style="3" customWidth="1"/>
    <col min="3" max="3" width="37" style="3" customWidth="1"/>
    <col min="4" max="4" width="34.7265625" style="3" customWidth="1"/>
    <col min="5" max="16384" width="9.1796875" style="3"/>
  </cols>
  <sheetData>
    <row r="1" spans="1:24" ht="30.5" x14ac:dyDescent="0.3">
      <c r="A1" s="152" t="s">
        <v>158</v>
      </c>
      <c r="B1" s="152"/>
      <c r="C1" s="152"/>
      <c r="D1" s="152"/>
    </row>
    <row r="2" spans="1:24" ht="30.5" x14ac:dyDescent="0.3">
      <c r="A2" s="152" t="s">
        <v>172</v>
      </c>
      <c r="B2" s="152"/>
      <c r="C2" s="152"/>
      <c r="D2" s="152"/>
    </row>
    <row r="3" spans="1:24" ht="31" thickBot="1" x14ac:dyDescent="0.35">
      <c r="A3" s="153" t="s">
        <v>263</v>
      </c>
      <c r="B3" s="153"/>
      <c r="C3" s="153"/>
      <c r="D3" s="153"/>
    </row>
    <row r="4" spans="1:24" ht="108" customHeight="1" thickBot="1" x14ac:dyDescent="0.35">
      <c r="A4" s="150" t="s">
        <v>159</v>
      </c>
      <c r="B4" s="150"/>
      <c r="C4" s="154" t="s">
        <v>160</v>
      </c>
      <c r="D4" s="155"/>
    </row>
    <row r="5" spans="1:24" ht="31" thickBot="1" x14ac:dyDescent="0.35">
      <c r="A5" s="151"/>
      <c r="B5" s="151"/>
      <c r="C5" s="83" t="s">
        <v>161</v>
      </c>
      <c r="D5" s="83" t="s">
        <v>162</v>
      </c>
    </row>
    <row r="6" spans="1:24" ht="31" thickBot="1" x14ac:dyDescent="0.35">
      <c r="A6" s="150" t="s">
        <v>163</v>
      </c>
      <c r="B6" s="83" t="s">
        <v>164</v>
      </c>
      <c r="C6" s="83">
        <v>47</v>
      </c>
      <c r="D6" s="84">
        <f>'แผนจัดซื้อ เฉพาะน้ำยา'!$Q$89</f>
        <v>243048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31" thickBot="1" x14ac:dyDescent="0.35">
      <c r="A7" s="151"/>
      <c r="B7" s="83" t="s">
        <v>165</v>
      </c>
      <c r="C7" s="83"/>
      <c r="D7" s="84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ht="31" thickBot="1" x14ac:dyDescent="0.35">
      <c r="A8" s="150" t="s">
        <v>166</v>
      </c>
      <c r="B8" s="83" t="s">
        <v>164</v>
      </c>
      <c r="C8" s="83">
        <v>52</v>
      </c>
      <c r="D8" s="84">
        <f>'แผนจัดซื้อ เฉพาะน้ำยา'!$S$89</f>
        <v>280653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ht="31" thickBot="1" x14ac:dyDescent="0.35">
      <c r="A9" s="151"/>
      <c r="B9" s="83" t="s">
        <v>165</v>
      </c>
      <c r="C9" s="83"/>
      <c r="D9" s="8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ht="31" thickBot="1" x14ac:dyDescent="0.35">
      <c r="A10" s="150" t="s">
        <v>167</v>
      </c>
      <c r="B10" s="83" t="s">
        <v>164</v>
      </c>
      <c r="C10" s="83">
        <v>50</v>
      </c>
      <c r="D10" s="84">
        <f>'แผนจัดซื้อ เฉพาะน้ำยา'!$U$89</f>
        <v>267842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ht="31" thickBot="1" x14ac:dyDescent="0.35">
      <c r="A11" s="151"/>
      <c r="B11" s="83" t="s">
        <v>165</v>
      </c>
      <c r="C11" s="83"/>
      <c r="D11" s="8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31" thickBot="1" x14ac:dyDescent="0.35">
      <c r="A12" s="150" t="s">
        <v>168</v>
      </c>
      <c r="B12" s="83" t="s">
        <v>164</v>
      </c>
      <c r="C12" s="83">
        <v>54</v>
      </c>
      <c r="D12" s="84">
        <f>'แผนจัดซื้อ เฉพาะน้ำยา'!$W$89</f>
        <v>283727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31" thickBot="1" x14ac:dyDescent="0.35">
      <c r="A13" s="151"/>
      <c r="B13" s="83" t="s">
        <v>165</v>
      </c>
      <c r="C13" s="83"/>
      <c r="D13" s="8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31" thickBot="1" x14ac:dyDescent="0.35">
      <c r="A14" s="85" t="s">
        <v>169</v>
      </c>
      <c r="B14" s="83"/>
      <c r="C14" s="83"/>
      <c r="D14" s="84">
        <f>'แผนจัดซื้อ เฉพาะน้ำยา'!$O$89</f>
        <v>1075270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ht="30.5" x14ac:dyDescent="0.65">
      <c r="A15" s="12"/>
      <c r="D15" s="131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ht="30" customHeight="1" x14ac:dyDescent="0.7">
      <c r="D16" s="13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4:24" ht="29.5" customHeight="1" x14ac:dyDescent="0.3"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4:24" ht="38" customHeight="1" x14ac:dyDescent="0.7">
      <c r="D18" s="13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4:24" x14ac:dyDescent="0.3"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4:24" x14ac:dyDescent="0.3"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4:24" x14ac:dyDescent="0.3"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4:24" x14ac:dyDescent="0.3"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4:24" x14ac:dyDescent="0.3"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4:24" x14ac:dyDescent="0.3"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4:24" x14ac:dyDescent="0.3"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4:24" x14ac:dyDescent="0.3"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4:24" x14ac:dyDescent="0.3"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4:24" x14ac:dyDescent="0.3"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4:24" x14ac:dyDescent="0.3"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4:24" x14ac:dyDescent="0.3"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4:24" x14ac:dyDescent="0.3"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4:24" x14ac:dyDescent="0.3"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8:24" x14ac:dyDescent="0.3"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8:24" x14ac:dyDescent="0.3"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8:24" x14ac:dyDescent="0.3"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8:24" x14ac:dyDescent="0.3"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8:24" x14ac:dyDescent="0.3"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8:24" x14ac:dyDescent="0.3"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8:24" x14ac:dyDescent="0.3"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8:24" x14ac:dyDescent="0.3"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8:24" x14ac:dyDescent="0.3"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8:24" x14ac:dyDescent="0.3"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8:24" x14ac:dyDescent="0.3"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8:24" x14ac:dyDescent="0.3"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8:24" x14ac:dyDescent="0.3"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8:24" x14ac:dyDescent="0.3"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8:24" x14ac:dyDescent="0.3"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8:24" x14ac:dyDescent="0.3"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8:24" x14ac:dyDescent="0.3"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8:24" x14ac:dyDescent="0.3"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8:24" x14ac:dyDescent="0.3"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8:24" x14ac:dyDescent="0.3"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8:24" x14ac:dyDescent="0.3"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8:24" x14ac:dyDescent="0.3"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8:24" x14ac:dyDescent="0.3"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8:24" x14ac:dyDescent="0.3"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8:24" x14ac:dyDescent="0.3"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8:24" x14ac:dyDescent="0.3"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8:24" x14ac:dyDescent="0.3"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8:24" x14ac:dyDescent="0.3"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8:24" x14ac:dyDescent="0.3"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8:24" x14ac:dyDescent="0.3"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8:24" x14ac:dyDescent="0.3"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8:24" x14ac:dyDescent="0.3"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8:24" x14ac:dyDescent="0.3"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8:24" x14ac:dyDescent="0.3"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8:24" x14ac:dyDescent="0.3"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8:24" x14ac:dyDescent="0.3"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8:24" x14ac:dyDescent="0.3"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8:24" x14ac:dyDescent="0.3"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8:24" x14ac:dyDescent="0.3"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8:24" x14ac:dyDescent="0.3"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8:24" x14ac:dyDescent="0.3"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8:24" x14ac:dyDescent="0.3"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8:24" x14ac:dyDescent="0.3"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8:24" x14ac:dyDescent="0.3"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8:24" x14ac:dyDescent="0.3"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8:24" x14ac:dyDescent="0.3"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8:24" x14ac:dyDescent="0.3"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spans="8:24" x14ac:dyDescent="0.3"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spans="8:24" x14ac:dyDescent="0.3"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8:24" x14ac:dyDescent="0.3"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spans="8:24" x14ac:dyDescent="0.3"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spans="8:24" x14ac:dyDescent="0.3"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8:24" x14ac:dyDescent="0.3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 spans="8:24" x14ac:dyDescent="0.3"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8:24" x14ac:dyDescent="0.3"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spans="8:24" x14ac:dyDescent="0.3"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8:24" x14ac:dyDescent="0.3"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 spans="8:24" x14ac:dyDescent="0.3"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 spans="8:24" x14ac:dyDescent="0.3"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spans="8:24" x14ac:dyDescent="0.3"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spans="8:24" x14ac:dyDescent="0.3"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spans="8:24" x14ac:dyDescent="0.3"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spans="8:24" x14ac:dyDescent="0.3"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spans="8:24" x14ac:dyDescent="0.3"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spans="8:24" x14ac:dyDescent="0.3"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8:24" x14ac:dyDescent="0.3"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spans="8:24" x14ac:dyDescent="0.3"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spans="8:24" x14ac:dyDescent="0.3"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8:24" x14ac:dyDescent="0.3"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spans="8:24" x14ac:dyDescent="0.3"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8:24" x14ac:dyDescent="0.3"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spans="8:24" x14ac:dyDescent="0.3"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spans="8:24" x14ac:dyDescent="0.3"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spans="8:24" x14ac:dyDescent="0.3"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spans="8:24" x14ac:dyDescent="0.3"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8:24" x14ac:dyDescent="0.3"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8:24" x14ac:dyDescent="0.3"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spans="8:24" x14ac:dyDescent="0.3"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8:24" x14ac:dyDescent="0.3"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8:24" x14ac:dyDescent="0.3"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 spans="8:24" x14ac:dyDescent="0.3"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 spans="8:24" x14ac:dyDescent="0.3"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spans="8:24" x14ac:dyDescent="0.3"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spans="8:24" x14ac:dyDescent="0.3"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 spans="8:24" x14ac:dyDescent="0.3"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 spans="8:24" x14ac:dyDescent="0.3"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 spans="8:24" x14ac:dyDescent="0.3"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 spans="8:24" x14ac:dyDescent="0.3"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 spans="8:24" x14ac:dyDescent="0.3"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 spans="8:24" x14ac:dyDescent="0.3"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spans="8:24" x14ac:dyDescent="0.3"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spans="8:24" x14ac:dyDescent="0.3"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spans="8:24" x14ac:dyDescent="0.3"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spans="8:24" x14ac:dyDescent="0.3"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spans="8:24" x14ac:dyDescent="0.3"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spans="8:24" x14ac:dyDescent="0.3"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spans="8:24" x14ac:dyDescent="0.3"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spans="8:24" x14ac:dyDescent="0.3"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 spans="8:24" x14ac:dyDescent="0.3"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 spans="8:24" x14ac:dyDescent="0.3"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spans="8:24" x14ac:dyDescent="0.3"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spans="8:24" x14ac:dyDescent="0.3"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 spans="8:24" x14ac:dyDescent="0.3"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spans="8:24" x14ac:dyDescent="0.3"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 spans="8:24" x14ac:dyDescent="0.3"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spans="8:24" x14ac:dyDescent="0.3"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spans="8:24" x14ac:dyDescent="0.3"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</row>
    <row r="140" spans="8:24" x14ac:dyDescent="0.3"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</row>
    <row r="141" spans="8:24" x14ac:dyDescent="0.3"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 spans="8:24" x14ac:dyDescent="0.3"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</row>
    <row r="143" spans="8:24" x14ac:dyDescent="0.3"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</row>
    <row r="144" spans="8:24" x14ac:dyDescent="0.3"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</row>
    <row r="145" spans="8:24" x14ac:dyDescent="0.3"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</row>
    <row r="146" spans="8:24" x14ac:dyDescent="0.3"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</row>
    <row r="147" spans="8:24" x14ac:dyDescent="0.3"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</row>
    <row r="148" spans="8:24" x14ac:dyDescent="0.3"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</row>
    <row r="149" spans="8:24" x14ac:dyDescent="0.3"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</row>
    <row r="150" spans="8:24" x14ac:dyDescent="0.3"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</row>
    <row r="151" spans="8:24" x14ac:dyDescent="0.3"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8:24" x14ac:dyDescent="0.3"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</row>
    <row r="153" spans="8:24" x14ac:dyDescent="0.3"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</row>
    <row r="154" spans="8:24" x14ac:dyDescent="0.3"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</row>
    <row r="155" spans="8:24" x14ac:dyDescent="0.3"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</row>
    <row r="156" spans="8:24" x14ac:dyDescent="0.3"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</row>
    <row r="157" spans="8:24" x14ac:dyDescent="0.3"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</row>
    <row r="158" spans="8:24" x14ac:dyDescent="0.3"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</row>
    <row r="159" spans="8:24" x14ac:dyDescent="0.3"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</row>
    <row r="160" spans="8:24" x14ac:dyDescent="0.3"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</row>
    <row r="161" spans="8:24" x14ac:dyDescent="0.3"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</row>
    <row r="162" spans="8:24" x14ac:dyDescent="0.3"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</row>
    <row r="163" spans="8:24" x14ac:dyDescent="0.3"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</row>
    <row r="164" spans="8:24" x14ac:dyDescent="0.3"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</row>
    <row r="165" spans="8:24" x14ac:dyDescent="0.3"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</row>
    <row r="166" spans="8:24" x14ac:dyDescent="0.3"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</row>
    <row r="167" spans="8:24" x14ac:dyDescent="0.3"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</row>
    <row r="168" spans="8:24" x14ac:dyDescent="0.3"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</row>
    <row r="169" spans="8:24" x14ac:dyDescent="0.3"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 spans="8:24" x14ac:dyDescent="0.3"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spans="8:24" x14ac:dyDescent="0.3"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</row>
    <row r="172" spans="8:24" x14ac:dyDescent="0.3"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</row>
    <row r="173" spans="8:24" x14ac:dyDescent="0.3"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</row>
    <row r="174" spans="8:24" x14ac:dyDescent="0.3"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</row>
    <row r="175" spans="8:24" x14ac:dyDescent="0.3"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</row>
    <row r="176" spans="8:24" x14ac:dyDescent="0.3"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</row>
    <row r="177" spans="8:24" x14ac:dyDescent="0.3"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</row>
    <row r="178" spans="8:24" x14ac:dyDescent="0.3"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 spans="8:24" x14ac:dyDescent="0.3"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</row>
    <row r="180" spans="8:24" x14ac:dyDescent="0.3"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</row>
    <row r="181" spans="8:24" x14ac:dyDescent="0.3"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</row>
    <row r="182" spans="8:24" x14ac:dyDescent="0.3"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</row>
    <row r="183" spans="8:24" x14ac:dyDescent="0.3"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</row>
    <row r="184" spans="8:24" x14ac:dyDescent="0.3"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</row>
    <row r="185" spans="8:24" x14ac:dyDescent="0.3"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 spans="8:24" x14ac:dyDescent="0.3"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spans="8:24" x14ac:dyDescent="0.3"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 spans="8:24" x14ac:dyDescent="0.3"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</row>
    <row r="189" spans="8:24" x14ac:dyDescent="0.3"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</row>
    <row r="190" spans="8:24" x14ac:dyDescent="0.3"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 spans="8:24" x14ac:dyDescent="0.3"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</row>
    <row r="192" spans="8:24" x14ac:dyDescent="0.3"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</row>
    <row r="193" spans="8:24" x14ac:dyDescent="0.3"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</row>
    <row r="194" spans="8:24" x14ac:dyDescent="0.3"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</row>
    <row r="195" spans="8:24" x14ac:dyDescent="0.3"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</row>
    <row r="196" spans="8:24" x14ac:dyDescent="0.3"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</row>
    <row r="197" spans="8:24" x14ac:dyDescent="0.3"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</row>
    <row r="198" spans="8:24" x14ac:dyDescent="0.3"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</row>
    <row r="199" spans="8:24" x14ac:dyDescent="0.3"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</row>
    <row r="200" spans="8:24" x14ac:dyDescent="0.3"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</row>
    <row r="201" spans="8:24" x14ac:dyDescent="0.3"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</row>
    <row r="202" spans="8:24" x14ac:dyDescent="0.3"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</row>
    <row r="203" spans="8:24" x14ac:dyDescent="0.3"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</row>
    <row r="204" spans="8:24" x14ac:dyDescent="0.3"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</row>
    <row r="205" spans="8:24" x14ac:dyDescent="0.3"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</row>
    <row r="206" spans="8:24" x14ac:dyDescent="0.3"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</row>
    <row r="207" spans="8:24" x14ac:dyDescent="0.3"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</row>
    <row r="208" spans="8:24" x14ac:dyDescent="0.3"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</row>
    <row r="209" spans="8:24" x14ac:dyDescent="0.3"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</row>
    <row r="210" spans="8:24" x14ac:dyDescent="0.3"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</row>
    <row r="211" spans="8:24" x14ac:dyDescent="0.3"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</row>
    <row r="212" spans="8:24" x14ac:dyDescent="0.3"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</row>
    <row r="213" spans="8:24" x14ac:dyDescent="0.3"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</row>
    <row r="214" spans="8:24" x14ac:dyDescent="0.3"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</row>
    <row r="215" spans="8:24" x14ac:dyDescent="0.3"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</row>
    <row r="216" spans="8:24" x14ac:dyDescent="0.3"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</row>
    <row r="217" spans="8:24" x14ac:dyDescent="0.3"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</row>
    <row r="218" spans="8:24" x14ac:dyDescent="0.3"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</row>
    <row r="219" spans="8:24" x14ac:dyDescent="0.3"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</row>
    <row r="220" spans="8:24" x14ac:dyDescent="0.3"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</row>
    <row r="221" spans="8:24" x14ac:dyDescent="0.3"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</row>
    <row r="222" spans="8:24" x14ac:dyDescent="0.3"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</row>
    <row r="223" spans="8:24" x14ac:dyDescent="0.3"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</row>
    <row r="224" spans="8:24" x14ac:dyDescent="0.3"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</row>
    <row r="225" spans="8:24" x14ac:dyDescent="0.3"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</row>
    <row r="226" spans="8:24" x14ac:dyDescent="0.3"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</row>
    <row r="227" spans="8:24" x14ac:dyDescent="0.3"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</row>
    <row r="228" spans="8:24" x14ac:dyDescent="0.3"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</row>
    <row r="229" spans="8:24" x14ac:dyDescent="0.3"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</row>
    <row r="230" spans="8:24" x14ac:dyDescent="0.3"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</row>
    <row r="231" spans="8:24" x14ac:dyDescent="0.3"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</row>
    <row r="232" spans="8:24" x14ac:dyDescent="0.3"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</row>
    <row r="233" spans="8:24" x14ac:dyDescent="0.3"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</row>
    <row r="234" spans="8:24" x14ac:dyDescent="0.3"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</row>
    <row r="235" spans="8:24" x14ac:dyDescent="0.3"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</row>
    <row r="236" spans="8:24" x14ac:dyDescent="0.3"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</row>
    <row r="237" spans="8:24" x14ac:dyDescent="0.3"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</row>
    <row r="238" spans="8:24" x14ac:dyDescent="0.3"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</row>
    <row r="239" spans="8:24" x14ac:dyDescent="0.3"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</row>
    <row r="240" spans="8:24" x14ac:dyDescent="0.3"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</row>
    <row r="241" spans="8:24" x14ac:dyDescent="0.3"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</row>
    <row r="242" spans="8:24" x14ac:dyDescent="0.3"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</row>
    <row r="243" spans="8:24" x14ac:dyDescent="0.3"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</row>
    <row r="244" spans="8:24" x14ac:dyDescent="0.3"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</row>
    <row r="245" spans="8:24" x14ac:dyDescent="0.3"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</row>
    <row r="246" spans="8:24" x14ac:dyDescent="0.3"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</row>
    <row r="247" spans="8:24" x14ac:dyDescent="0.3"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</row>
    <row r="248" spans="8:24" x14ac:dyDescent="0.3"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</row>
    <row r="249" spans="8:24" x14ac:dyDescent="0.3"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</row>
    <row r="250" spans="8:24" x14ac:dyDescent="0.3"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</row>
    <row r="251" spans="8:24" x14ac:dyDescent="0.3"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</row>
    <row r="252" spans="8:24" x14ac:dyDescent="0.3"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</row>
    <row r="253" spans="8:24" x14ac:dyDescent="0.3"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</row>
    <row r="254" spans="8:24" x14ac:dyDescent="0.3"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</row>
    <row r="255" spans="8:24" x14ac:dyDescent="0.3"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</row>
    <row r="256" spans="8:24" x14ac:dyDescent="0.3"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</row>
    <row r="257" spans="8:24" x14ac:dyDescent="0.3"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</row>
    <row r="258" spans="8:24" x14ac:dyDescent="0.3"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</row>
    <row r="259" spans="8:24" x14ac:dyDescent="0.3"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</row>
    <row r="260" spans="8:24" x14ac:dyDescent="0.3"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</row>
    <row r="261" spans="8:24" x14ac:dyDescent="0.3"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</row>
    <row r="262" spans="8:24" x14ac:dyDescent="0.3"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</row>
    <row r="263" spans="8:24" x14ac:dyDescent="0.3"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</row>
    <row r="264" spans="8:24" x14ac:dyDescent="0.3"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</row>
    <row r="265" spans="8:24" x14ac:dyDescent="0.3"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</row>
    <row r="266" spans="8:24" x14ac:dyDescent="0.3"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</row>
    <row r="267" spans="8:24" x14ac:dyDescent="0.3"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</row>
    <row r="268" spans="8:24" x14ac:dyDescent="0.3"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</row>
    <row r="269" spans="8:24" x14ac:dyDescent="0.3"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</row>
    <row r="270" spans="8:24" x14ac:dyDescent="0.3"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</row>
    <row r="271" spans="8:24" x14ac:dyDescent="0.3"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</row>
    <row r="272" spans="8:24" x14ac:dyDescent="0.3"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</row>
    <row r="273" spans="8:24" x14ac:dyDescent="0.3"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</row>
    <row r="274" spans="8:24" x14ac:dyDescent="0.3"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</row>
    <row r="275" spans="8:24" x14ac:dyDescent="0.3"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</row>
    <row r="276" spans="8:24" x14ac:dyDescent="0.3"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</row>
    <row r="277" spans="8:24" x14ac:dyDescent="0.3"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</row>
    <row r="278" spans="8:24" x14ac:dyDescent="0.3"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</row>
    <row r="279" spans="8:24" x14ac:dyDescent="0.3"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</row>
    <row r="280" spans="8:24" x14ac:dyDescent="0.3"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</row>
    <row r="281" spans="8:24" x14ac:dyDescent="0.3"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</row>
    <row r="282" spans="8:24" x14ac:dyDescent="0.3"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</row>
    <row r="283" spans="8:24" x14ac:dyDescent="0.3"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</row>
    <row r="284" spans="8:24" x14ac:dyDescent="0.3"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</row>
    <row r="285" spans="8:24" x14ac:dyDescent="0.3"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</row>
    <row r="286" spans="8:24" x14ac:dyDescent="0.3"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</row>
    <row r="287" spans="8:24" x14ac:dyDescent="0.3"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</row>
    <row r="288" spans="8:24" x14ac:dyDescent="0.3"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</row>
    <row r="289" spans="8:24" x14ac:dyDescent="0.3"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</row>
    <row r="290" spans="8:24" x14ac:dyDescent="0.3"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</row>
    <row r="291" spans="8:24" x14ac:dyDescent="0.3"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</row>
    <row r="292" spans="8:24" x14ac:dyDescent="0.3"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</row>
    <row r="293" spans="8:24" x14ac:dyDescent="0.3"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</row>
    <row r="294" spans="8:24" x14ac:dyDescent="0.3"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</row>
    <row r="295" spans="8:24" x14ac:dyDescent="0.3"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</row>
    <row r="296" spans="8:24" x14ac:dyDescent="0.3"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spans="8:24" x14ac:dyDescent="0.3"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spans="8:24" x14ac:dyDescent="0.3"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spans="8:24" x14ac:dyDescent="0.3"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spans="8:24" x14ac:dyDescent="0.3"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spans="8:24" x14ac:dyDescent="0.3"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spans="8:24" x14ac:dyDescent="0.3"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spans="8:24" x14ac:dyDescent="0.3"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spans="8:24" x14ac:dyDescent="0.3"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spans="8:24" x14ac:dyDescent="0.3"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spans="8:24" x14ac:dyDescent="0.3"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spans="8:24" x14ac:dyDescent="0.3"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 spans="8:24" x14ac:dyDescent="0.3"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 spans="8:24" x14ac:dyDescent="0.3"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 spans="8:24" x14ac:dyDescent="0.3"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 spans="8:24" x14ac:dyDescent="0.3"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 spans="8:24" x14ac:dyDescent="0.3"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</row>
    <row r="313" spans="8:24" x14ac:dyDescent="0.3"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</row>
    <row r="314" spans="8:24" x14ac:dyDescent="0.3"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</row>
    <row r="315" spans="8:24" x14ac:dyDescent="0.3"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</row>
    <row r="316" spans="8:24" x14ac:dyDescent="0.3"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</row>
    <row r="317" spans="8:24" x14ac:dyDescent="0.3"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</row>
    <row r="318" spans="8:24" x14ac:dyDescent="0.3"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</row>
    <row r="319" spans="8:24" x14ac:dyDescent="0.3"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</row>
    <row r="320" spans="8:24" x14ac:dyDescent="0.3"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</row>
    <row r="321" spans="8:24" x14ac:dyDescent="0.3"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</row>
    <row r="322" spans="8:24" x14ac:dyDescent="0.3"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</row>
    <row r="323" spans="8:24" x14ac:dyDescent="0.3"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</row>
    <row r="324" spans="8:24" x14ac:dyDescent="0.3"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</row>
    <row r="325" spans="8:24" x14ac:dyDescent="0.3"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</row>
    <row r="326" spans="8:24" x14ac:dyDescent="0.3"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</row>
    <row r="327" spans="8:24" x14ac:dyDescent="0.3"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</row>
    <row r="328" spans="8:24" x14ac:dyDescent="0.3"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</row>
    <row r="329" spans="8:24" x14ac:dyDescent="0.3"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</row>
    <row r="330" spans="8:24" x14ac:dyDescent="0.3"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</row>
    <row r="331" spans="8:24" x14ac:dyDescent="0.3"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</row>
    <row r="332" spans="8:24" x14ac:dyDescent="0.3"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</row>
    <row r="333" spans="8:24" x14ac:dyDescent="0.3"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</row>
    <row r="334" spans="8:24" x14ac:dyDescent="0.3"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</row>
    <row r="335" spans="8:24" x14ac:dyDescent="0.3"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</row>
    <row r="336" spans="8:24" x14ac:dyDescent="0.3"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</row>
    <row r="337" spans="8:24" x14ac:dyDescent="0.3"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</row>
    <row r="338" spans="8:24" x14ac:dyDescent="0.3"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</row>
    <row r="339" spans="8:24" x14ac:dyDescent="0.3"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</row>
    <row r="340" spans="8:24" x14ac:dyDescent="0.3"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</row>
    <row r="341" spans="8:24" x14ac:dyDescent="0.3"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</row>
    <row r="342" spans="8:24" x14ac:dyDescent="0.3"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</row>
    <row r="343" spans="8:24" x14ac:dyDescent="0.3"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</row>
    <row r="344" spans="8:24" x14ac:dyDescent="0.3"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</row>
    <row r="345" spans="8:24" x14ac:dyDescent="0.3"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</row>
    <row r="346" spans="8:24" x14ac:dyDescent="0.3"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</row>
    <row r="347" spans="8:24" x14ac:dyDescent="0.3"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</row>
    <row r="348" spans="8:24" x14ac:dyDescent="0.3"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</row>
    <row r="349" spans="8:24" x14ac:dyDescent="0.3"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</row>
    <row r="350" spans="8:24" x14ac:dyDescent="0.3"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</row>
    <row r="351" spans="8:24" x14ac:dyDescent="0.3"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</row>
    <row r="352" spans="8:24" x14ac:dyDescent="0.3"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</row>
    <row r="353" spans="8:24" x14ac:dyDescent="0.3"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</row>
    <row r="354" spans="8:24" x14ac:dyDescent="0.3"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</row>
    <row r="355" spans="8:24" x14ac:dyDescent="0.3"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</row>
    <row r="356" spans="8:24" x14ac:dyDescent="0.3"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</row>
    <row r="357" spans="8:24" x14ac:dyDescent="0.3"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</row>
    <row r="358" spans="8:24" x14ac:dyDescent="0.3"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</row>
    <row r="359" spans="8:24" x14ac:dyDescent="0.3"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</row>
    <row r="360" spans="8:24" x14ac:dyDescent="0.3"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</row>
    <row r="361" spans="8:24" x14ac:dyDescent="0.3"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</row>
    <row r="362" spans="8:24" x14ac:dyDescent="0.3"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</row>
    <row r="363" spans="8:24" x14ac:dyDescent="0.3"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</row>
    <row r="364" spans="8:24" x14ac:dyDescent="0.3"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</row>
    <row r="365" spans="8:24" x14ac:dyDescent="0.3"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</row>
    <row r="366" spans="8:24" x14ac:dyDescent="0.3"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</row>
    <row r="367" spans="8:24" x14ac:dyDescent="0.3"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</row>
    <row r="368" spans="8:24" x14ac:dyDescent="0.3"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</row>
    <row r="369" spans="8:24" x14ac:dyDescent="0.3"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</row>
    <row r="370" spans="8:24" x14ac:dyDescent="0.3"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</row>
    <row r="371" spans="8:24" x14ac:dyDescent="0.3"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</row>
    <row r="372" spans="8:24" x14ac:dyDescent="0.3"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</row>
    <row r="373" spans="8:24" x14ac:dyDescent="0.3"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</row>
    <row r="374" spans="8:24" x14ac:dyDescent="0.3"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</row>
    <row r="375" spans="8:24" x14ac:dyDescent="0.3"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</row>
    <row r="376" spans="8:24" x14ac:dyDescent="0.3"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</row>
    <row r="377" spans="8:24" x14ac:dyDescent="0.3"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</row>
    <row r="378" spans="8:24" x14ac:dyDescent="0.3"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</row>
    <row r="379" spans="8:24" x14ac:dyDescent="0.3"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</row>
    <row r="380" spans="8:24" x14ac:dyDescent="0.3"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</row>
    <row r="381" spans="8:24" x14ac:dyDescent="0.3"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</row>
    <row r="382" spans="8:24" x14ac:dyDescent="0.3"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</row>
    <row r="383" spans="8:24" x14ac:dyDescent="0.3"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</row>
    <row r="384" spans="8:24" x14ac:dyDescent="0.3"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</row>
    <row r="385" spans="8:24" x14ac:dyDescent="0.3"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</row>
    <row r="386" spans="8:24" x14ac:dyDescent="0.3"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</row>
    <row r="387" spans="8:24" x14ac:dyDescent="0.3"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</row>
    <row r="388" spans="8:24" x14ac:dyDescent="0.3"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</row>
    <row r="389" spans="8:24" x14ac:dyDescent="0.3"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</row>
    <row r="390" spans="8:24" x14ac:dyDescent="0.3"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</row>
    <row r="391" spans="8:24" x14ac:dyDescent="0.3"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</row>
    <row r="392" spans="8:24" x14ac:dyDescent="0.3"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</row>
    <row r="393" spans="8:24" x14ac:dyDescent="0.3"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</row>
    <row r="394" spans="8:24" x14ac:dyDescent="0.3"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</row>
    <row r="395" spans="8:24" x14ac:dyDescent="0.3"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</row>
    <row r="396" spans="8:24" x14ac:dyDescent="0.3"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</row>
    <row r="397" spans="8:24" x14ac:dyDescent="0.3"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</row>
    <row r="398" spans="8:24" x14ac:dyDescent="0.3"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</row>
    <row r="399" spans="8:24" x14ac:dyDescent="0.3"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</row>
    <row r="400" spans="8:24" x14ac:dyDescent="0.3"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</row>
    <row r="401" spans="8:24" x14ac:dyDescent="0.3"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</row>
    <row r="402" spans="8:24" x14ac:dyDescent="0.3"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</row>
    <row r="403" spans="8:24" x14ac:dyDescent="0.3"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</row>
    <row r="404" spans="8:24" x14ac:dyDescent="0.3"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</row>
    <row r="405" spans="8:24" x14ac:dyDescent="0.3"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</row>
    <row r="406" spans="8:24" x14ac:dyDescent="0.3"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</row>
    <row r="407" spans="8:24" x14ac:dyDescent="0.3"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</row>
    <row r="408" spans="8:24" x14ac:dyDescent="0.3"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</row>
    <row r="409" spans="8:24" x14ac:dyDescent="0.3"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</row>
    <row r="410" spans="8:24" x14ac:dyDescent="0.3"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</row>
    <row r="411" spans="8:24" x14ac:dyDescent="0.3"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</row>
    <row r="412" spans="8:24" x14ac:dyDescent="0.3"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</row>
    <row r="413" spans="8:24" x14ac:dyDescent="0.3"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</row>
    <row r="414" spans="8:24" x14ac:dyDescent="0.3"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</row>
    <row r="415" spans="8:24" x14ac:dyDescent="0.3"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</row>
    <row r="416" spans="8:24" x14ac:dyDescent="0.3"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</row>
    <row r="417" spans="8:24" x14ac:dyDescent="0.3"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</row>
    <row r="418" spans="8:24" x14ac:dyDescent="0.3"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</row>
    <row r="419" spans="8:24" x14ac:dyDescent="0.3"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</row>
    <row r="420" spans="8:24" x14ac:dyDescent="0.3"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</row>
    <row r="421" spans="8:24" x14ac:dyDescent="0.3"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</row>
    <row r="422" spans="8:24" x14ac:dyDescent="0.3"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</row>
    <row r="423" spans="8:24" x14ac:dyDescent="0.3"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</row>
    <row r="424" spans="8:24" x14ac:dyDescent="0.3"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</row>
    <row r="425" spans="8:24" x14ac:dyDescent="0.3"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</row>
    <row r="426" spans="8:24" x14ac:dyDescent="0.3"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</row>
    <row r="427" spans="8:24" x14ac:dyDescent="0.3"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</row>
    <row r="428" spans="8:24" x14ac:dyDescent="0.3"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</row>
    <row r="429" spans="8:24" x14ac:dyDescent="0.3"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</row>
    <row r="430" spans="8:24" x14ac:dyDescent="0.3"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</row>
    <row r="431" spans="8:24" x14ac:dyDescent="0.3"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</row>
    <row r="432" spans="8:24" x14ac:dyDescent="0.3"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</row>
    <row r="433" spans="8:24" x14ac:dyDescent="0.3"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</row>
    <row r="434" spans="8:24" x14ac:dyDescent="0.3"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</row>
    <row r="435" spans="8:24" x14ac:dyDescent="0.3"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</row>
    <row r="436" spans="8:24" x14ac:dyDescent="0.3"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</row>
    <row r="437" spans="8:24" x14ac:dyDescent="0.3"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</row>
    <row r="438" spans="8:24" x14ac:dyDescent="0.3"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</row>
    <row r="439" spans="8:24" x14ac:dyDescent="0.3"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</row>
    <row r="440" spans="8:24" x14ac:dyDescent="0.3"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</row>
    <row r="441" spans="8:24" x14ac:dyDescent="0.3"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</row>
    <row r="442" spans="8:24" x14ac:dyDescent="0.3"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</row>
    <row r="443" spans="8:24" x14ac:dyDescent="0.3"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</row>
    <row r="444" spans="8:24" x14ac:dyDescent="0.3"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</row>
    <row r="445" spans="8:24" x14ac:dyDescent="0.3"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</row>
    <row r="446" spans="8:24" x14ac:dyDescent="0.3"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</row>
    <row r="447" spans="8:24" x14ac:dyDescent="0.3"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</row>
    <row r="448" spans="8:24" x14ac:dyDescent="0.3"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</row>
    <row r="449" spans="8:24" x14ac:dyDescent="0.3"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</row>
    <row r="450" spans="8:24" x14ac:dyDescent="0.3"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</row>
    <row r="451" spans="8:24" x14ac:dyDescent="0.3"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</row>
    <row r="452" spans="8:24" x14ac:dyDescent="0.3"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</row>
    <row r="453" spans="8:24" x14ac:dyDescent="0.3"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</row>
    <row r="454" spans="8:24" x14ac:dyDescent="0.3"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</row>
    <row r="455" spans="8:24" x14ac:dyDescent="0.3"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</row>
    <row r="456" spans="8:24" x14ac:dyDescent="0.3"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</row>
    <row r="457" spans="8:24" x14ac:dyDescent="0.3"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</row>
    <row r="458" spans="8:24" x14ac:dyDescent="0.3"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</row>
    <row r="459" spans="8:24" x14ac:dyDescent="0.3"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</row>
    <row r="460" spans="8:24" x14ac:dyDescent="0.3"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</row>
    <row r="461" spans="8:24" x14ac:dyDescent="0.3"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</row>
    <row r="462" spans="8:24" x14ac:dyDescent="0.3"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</row>
    <row r="463" spans="8:24" x14ac:dyDescent="0.3"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</row>
    <row r="464" spans="8:24" x14ac:dyDescent="0.3"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</row>
    <row r="465" spans="8:24" x14ac:dyDescent="0.3"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</row>
    <row r="466" spans="8:24" x14ac:dyDescent="0.3"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</row>
    <row r="467" spans="8:24" x14ac:dyDescent="0.3"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</row>
    <row r="468" spans="8:24" x14ac:dyDescent="0.3"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</row>
    <row r="469" spans="8:24" x14ac:dyDescent="0.3"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</row>
    <row r="470" spans="8:24" x14ac:dyDescent="0.3"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</row>
    <row r="471" spans="8:24" x14ac:dyDescent="0.3"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</row>
    <row r="472" spans="8:24" x14ac:dyDescent="0.3"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</row>
    <row r="473" spans="8:24" x14ac:dyDescent="0.3"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</row>
    <row r="474" spans="8:24" x14ac:dyDescent="0.3"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</row>
    <row r="475" spans="8:24" x14ac:dyDescent="0.3"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</row>
    <row r="476" spans="8:24" x14ac:dyDescent="0.3"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</row>
    <row r="477" spans="8:24" x14ac:dyDescent="0.3"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</row>
    <row r="478" spans="8:24" x14ac:dyDescent="0.3"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</row>
    <row r="479" spans="8:24" x14ac:dyDescent="0.3"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</row>
    <row r="480" spans="8:24" x14ac:dyDescent="0.3"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</row>
    <row r="481" spans="8:24" x14ac:dyDescent="0.3"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</row>
    <row r="482" spans="8:24" x14ac:dyDescent="0.3"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</row>
    <row r="483" spans="8:24" x14ac:dyDescent="0.3"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</row>
    <row r="484" spans="8:24" x14ac:dyDescent="0.3"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</row>
    <row r="485" spans="8:24" x14ac:dyDescent="0.3"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</row>
    <row r="486" spans="8:24" x14ac:dyDescent="0.3"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</row>
    <row r="487" spans="8:24" x14ac:dyDescent="0.3"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</row>
    <row r="488" spans="8:24" x14ac:dyDescent="0.3"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</row>
    <row r="489" spans="8:24" x14ac:dyDescent="0.3"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</row>
    <row r="490" spans="8:24" x14ac:dyDescent="0.3"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</row>
    <row r="491" spans="8:24" x14ac:dyDescent="0.3"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</row>
    <row r="492" spans="8:24" x14ac:dyDescent="0.3"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</row>
    <row r="493" spans="8:24" x14ac:dyDescent="0.3"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</row>
    <row r="494" spans="8:24" x14ac:dyDescent="0.3"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</row>
    <row r="495" spans="8:24" x14ac:dyDescent="0.3"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</row>
    <row r="496" spans="8:24" x14ac:dyDescent="0.3"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</row>
    <row r="497" spans="8:24" x14ac:dyDescent="0.3"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</row>
    <row r="498" spans="8:24" x14ac:dyDescent="0.3"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</row>
    <row r="499" spans="8:24" x14ac:dyDescent="0.3"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</row>
    <row r="500" spans="8:24" x14ac:dyDescent="0.3"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</row>
    <row r="501" spans="8:24" x14ac:dyDescent="0.3"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</row>
    <row r="502" spans="8:24" x14ac:dyDescent="0.3"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</row>
    <row r="503" spans="8:24" x14ac:dyDescent="0.3"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</row>
    <row r="504" spans="8:24" x14ac:dyDescent="0.3"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</row>
    <row r="505" spans="8:24" x14ac:dyDescent="0.3"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</row>
    <row r="506" spans="8:24" x14ac:dyDescent="0.3"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</row>
    <row r="507" spans="8:24" x14ac:dyDescent="0.3"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</row>
    <row r="508" spans="8:24" x14ac:dyDescent="0.3"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</row>
    <row r="509" spans="8:24" x14ac:dyDescent="0.3"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</row>
    <row r="510" spans="8:24" x14ac:dyDescent="0.3"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</row>
    <row r="511" spans="8:24" x14ac:dyDescent="0.3"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</row>
    <row r="512" spans="8:24" x14ac:dyDescent="0.3"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</row>
    <row r="513" spans="8:24" x14ac:dyDescent="0.3"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</row>
    <row r="514" spans="8:24" x14ac:dyDescent="0.3"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</row>
    <row r="515" spans="8:24" x14ac:dyDescent="0.3"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</row>
    <row r="516" spans="8:24" x14ac:dyDescent="0.3"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</row>
    <row r="517" spans="8:24" x14ac:dyDescent="0.3"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</row>
    <row r="518" spans="8:24" x14ac:dyDescent="0.3"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</row>
    <row r="519" spans="8:24" x14ac:dyDescent="0.3"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</row>
    <row r="520" spans="8:24" x14ac:dyDescent="0.3"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</row>
    <row r="521" spans="8:24" x14ac:dyDescent="0.3"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</row>
    <row r="522" spans="8:24" x14ac:dyDescent="0.3"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</row>
    <row r="523" spans="8:24" x14ac:dyDescent="0.3"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</row>
    <row r="524" spans="8:24" x14ac:dyDescent="0.3"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</row>
    <row r="525" spans="8:24" x14ac:dyDescent="0.3"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</row>
    <row r="526" spans="8:24" x14ac:dyDescent="0.3"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</row>
    <row r="527" spans="8:24" x14ac:dyDescent="0.3"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</row>
    <row r="528" spans="8:24" x14ac:dyDescent="0.3"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</row>
    <row r="529" spans="8:24" x14ac:dyDescent="0.3"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</row>
    <row r="530" spans="8:24" x14ac:dyDescent="0.3"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</row>
    <row r="531" spans="8:24" x14ac:dyDescent="0.3"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</row>
    <row r="532" spans="8:24" x14ac:dyDescent="0.3"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</row>
    <row r="533" spans="8:24" x14ac:dyDescent="0.3"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</row>
    <row r="534" spans="8:24" x14ac:dyDescent="0.3"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</row>
    <row r="535" spans="8:24" x14ac:dyDescent="0.3"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</row>
    <row r="536" spans="8:24" x14ac:dyDescent="0.3"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</row>
    <row r="537" spans="8:24" x14ac:dyDescent="0.3"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</row>
    <row r="538" spans="8:24" x14ac:dyDescent="0.3"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</row>
    <row r="539" spans="8:24" x14ac:dyDescent="0.3"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</row>
    <row r="540" spans="8:24" x14ac:dyDescent="0.3"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</row>
    <row r="541" spans="8:24" x14ac:dyDescent="0.3"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</row>
    <row r="542" spans="8:24" x14ac:dyDescent="0.3"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</row>
    <row r="543" spans="8:24" x14ac:dyDescent="0.3"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</row>
    <row r="544" spans="8:24" x14ac:dyDescent="0.3"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</row>
    <row r="545" spans="8:24" x14ac:dyDescent="0.3"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</row>
    <row r="546" spans="8:24" x14ac:dyDescent="0.3"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</row>
    <row r="547" spans="8:24" x14ac:dyDescent="0.3"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</row>
    <row r="548" spans="8:24" x14ac:dyDescent="0.3"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</row>
    <row r="549" spans="8:24" x14ac:dyDescent="0.3"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</row>
    <row r="550" spans="8:24" x14ac:dyDescent="0.3"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</row>
    <row r="551" spans="8:24" x14ac:dyDescent="0.3"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</row>
    <row r="552" spans="8:24" x14ac:dyDescent="0.3"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</row>
    <row r="553" spans="8:24" x14ac:dyDescent="0.3"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</row>
    <row r="554" spans="8:24" x14ac:dyDescent="0.3"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</row>
    <row r="555" spans="8:24" x14ac:dyDescent="0.3"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</row>
    <row r="556" spans="8:24" x14ac:dyDescent="0.3"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</row>
    <row r="557" spans="8:24" x14ac:dyDescent="0.3"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</row>
    <row r="558" spans="8:24" x14ac:dyDescent="0.3"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</row>
    <row r="559" spans="8:24" x14ac:dyDescent="0.3"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</row>
    <row r="560" spans="8:24" x14ac:dyDescent="0.3"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</row>
    <row r="561" spans="8:24" x14ac:dyDescent="0.3"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</row>
    <row r="562" spans="8:24" x14ac:dyDescent="0.3"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</row>
    <row r="563" spans="8:24" x14ac:dyDescent="0.3"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</row>
    <row r="564" spans="8:24" x14ac:dyDescent="0.3"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</row>
    <row r="565" spans="8:24" x14ac:dyDescent="0.3"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</row>
    <row r="566" spans="8:24" x14ac:dyDescent="0.3"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</row>
    <row r="567" spans="8:24" x14ac:dyDescent="0.3"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</row>
    <row r="568" spans="8:24" x14ac:dyDescent="0.3"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</row>
    <row r="569" spans="8:24" x14ac:dyDescent="0.3"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</row>
    <row r="570" spans="8:24" x14ac:dyDescent="0.3"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</row>
    <row r="571" spans="8:24" x14ac:dyDescent="0.3"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</row>
    <row r="572" spans="8:24" x14ac:dyDescent="0.3"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</row>
    <row r="573" spans="8:24" x14ac:dyDescent="0.3"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</row>
    <row r="574" spans="8:24" x14ac:dyDescent="0.3"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</row>
    <row r="575" spans="8:24" x14ac:dyDescent="0.3"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</row>
    <row r="576" spans="8:24" x14ac:dyDescent="0.3"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</row>
    <row r="577" spans="8:24" x14ac:dyDescent="0.3"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</row>
    <row r="578" spans="8:24" x14ac:dyDescent="0.3"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</row>
    <row r="579" spans="8:24" x14ac:dyDescent="0.3"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</row>
    <row r="580" spans="8:24" x14ac:dyDescent="0.3"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</row>
    <row r="581" spans="8:24" x14ac:dyDescent="0.3"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</row>
    <row r="582" spans="8:24" x14ac:dyDescent="0.3"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</row>
    <row r="583" spans="8:24" x14ac:dyDescent="0.3"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</row>
    <row r="584" spans="8:24" x14ac:dyDescent="0.3"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</row>
    <row r="585" spans="8:24" x14ac:dyDescent="0.3"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</row>
    <row r="586" spans="8:24" x14ac:dyDescent="0.3"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</row>
    <row r="587" spans="8:24" x14ac:dyDescent="0.3"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</row>
    <row r="588" spans="8:24" x14ac:dyDescent="0.3"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</row>
    <row r="589" spans="8:24" x14ac:dyDescent="0.3"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</row>
    <row r="590" spans="8:24" x14ac:dyDescent="0.3"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</row>
    <row r="591" spans="8:24" x14ac:dyDescent="0.3"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</row>
    <row r="592" spans="8:24" x14ac:dyDescent="0.3"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</row>
    <row r="593" spans="8:24" x14ac:dyDescent="0.3"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</row>
    <row r="594" spans="8:24" x14ac:dyDescent="0.3"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</row>
    <row r="595" spans="8:24" x14ac:dyDescent="0.3"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</row>
    <row r="596" spans="8:24" x14ac:dyDescent="0.3"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</row>
    <row r="597" spans="8:24" x14ac:dyDescent="0.3"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</row>
    <row r="598" spans="8:24" x14ac:dyDescent="0.3"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</row>
    <row r="599" spans="8:24" x14ac:dyDescent="0.3"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</row>
    <row r="600" spans="8:24" x14ac:dyDescent="0.3"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</row>
    <row r="601" spans="8:24" x14ac:dyDescent="0.3"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</row>
    <row r="602" spans="8:24" x14ac:dyDescent="0.3"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</row>
    <row r="603" spans="8:24" x14ac:dyDescent="0.3"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</row>
    <row r="604" spans="8:24" x14ac:dyDescent="0.3"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</row>
    <row r="605" spans="8:24" x14ac:dyDescent="0.3"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</row>
    <row r="606" spans="8:24" x14ac:dyDescent="0.3"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</row>
    <row r="607" spans="8:24" x14ac:dyDescent="0.3"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</row>
    <row r="608" spans="8:24" x14ac:dyDescent="0.3"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</row>
    <row r="609" spans="8:24" x14ac:dyDescent="0.3"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</row>
    <row r="610" spans="8:24" x14ac:dyDescent="0.3"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</row>
    <row r="611" spans="8:24" x14ac:dyDescent="0.3"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</row>
    <row r="612" spans="8:24" x14ac:dyDescent="0.3"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</row>
    <row r="613" spans="8:24" x14ac:dyDescent="0.3"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</row>
    <row r="614" spans="8:24" x14ac:dyDescent="0.3"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</row>
    <row r="615" spans="8:24" x14ac:dyDescent="0.3"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</row>
    <row r="616" spans="8:24" x14ac:dyDescent="0.3"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</row>
    <row r="617" spans="8:24" x14ac:dyDescent="0.3"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</row>
    <row r="618" spans="8:24" x14ac:dyDescent="0.3"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</row>
    <row r="619" spans="8:24" x14ac:dyDescent="0.3"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</row>
    <row r="620" spans="8:24" x14ac:dyDescent="0.3"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</row>
    <row r="621" spans="8:24" x14ac:dyDescent="0.3"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</row>
    <row r="622" spans="8:24" x14ac:dyDescent="0.3"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</row>
    <row r="623" spans="8:24" x14ac:dyDescent="0.3"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</row>
    <row r="624" spans="8:24" x14ac:dyDescent="0.3"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</row>
    <row r="625" spans="8:24" x14ac:dyDescent="0.3"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</row>
    <row r="626" spans="8:24" x14ac:dyDescent="0.3"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</row>
    <row r="627" spans="8:24" x14ac:dyDescent="0.3"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</row>
    <row r="628" spans="8:24" x14ac:dyDescent="0.3"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</row>
    <row r="629" spans="8:24" x14ac:dyDescent="0.3"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</row>
    <row r="630" spans="8:24" x14ac:dyDescent="0.3"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</row>
    <row r="631" spans="8:24" x14ac:dyDescent="0.3"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</row>
    <row r="632" spans="8:24" x14ac:dyDescent="0.3"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</row>
    <row r="633" spans="8:24" x14ac:dyDescent="0.3"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</row>
    <row r="634" spans="8:24" x14ac:dyDescent="0.3"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</row>
    <row r="635" spans="8:24" x14ac:dyDescent="0.3"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</row>
    <row r="636" spans="8:24" x14ac:dyDescent="0.3"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</row>
    <row r="637" spans="8:24" x14ac:dyDescent="0.3"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</row>
    <row r="638" spans="8:24" x14ac:dyDescent="0.3"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</row>
    <row r="639" spans="8:24" x14ac:dyDescent="0.3"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</row>
    <row r="640" spans="8:24" x14ac:dyDescent="0.3"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</row>
    <row r="641" spans="8:24" x14ac:dyDescent="0.3"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</row>
    <row r="642" spans="8:24" x14ac:dyDescent="0.3"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</row>
    <row r="643" spans="8:24" x14ac:dyDescent="0.3"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</row>
    <row r="644" spans="8:24" x14ac:dyDescent="0.3"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</row>
    <row r="645" spans="8:24" x14ac:dyDescent="0.3"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</row>
    <row r="646" spans="8:24" x14ac:dyDescent="0.3"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</row>
    <row r="647" spans="8:24" x14ac:dyDescent="0.3"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</row>
    <row r="648" spans="8:24" x14ac:dyDescent="0.3"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</row>
    <row r="649" spans="8:24" x14ac:dyDescent="0.3"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</row>
    <row r="650" spans="8:24" x14ac:dyDescent="0.3"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</row>
    <row r="651" spans="8:24" x14ac:dyDescent="0.3"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</row>
    <row r="652" spans="8:24" x14ac:dyDescent="0.3"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</row>
    <row r="653" spans="8:24" x14ac:dyDescent="0.3"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</row>
    <row r="654" spans="8:24" x14ac:dyDescent="0.3"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</row>
    <row r="655" spans="8:24" x14ac:dyDescent="0.3"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</row>
    <row r="656" spans="8:24" x14ac:dyDescent="0.3"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</row>
    <row r="657" spans="8:24" x14ac:dyDescent="0.3"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</row>
    <row r="658" spans="8:24" x14ac:dyDescent="0.3"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</row>
    <row r="659" spans="8:24" x14ac:dyDescent="0.3"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</row>
    <row r="660" spans="8:24" x14ac:dyDescent="0.3"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</row>
    <row r="661" spans="8:24" x14ac:dyDescent="0.3"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</row>
    <row r="662" spans="8:24" x14ac:dyDescent="0.3"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</row>
    <row r="663" spans="8:24" x14ac:dyDescent="0.3"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</row>
    <row r="664" spans="8:24" x14ac:dyDescent="0.3"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</row>
    <row r="665" spans="8:24" x14ac:dyDescent="0.3"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</row>
    <row r="666" spans="8:24" x14ac:dyDescent="0.3"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</row>
    <row r="667" spans="8:24" x14ac:dyDescent="0.3"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</row>
    <row r="668" spans="8:24" x14ac:dyDescent="0.3"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</row>
    <row r="669" spans="8:24" x14ac:dyDescent="0.3"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</row>
    <row r="670" spans="8:24" x14ac:dyDescent="0.3"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</row>
    <row r="671" spans="8:24" x14ac:dyDescent="0.3"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</row>
    <row r="672" spans="8:24" x14ac:dyDescent="0.3"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</row>
    <row r="673" spans="8:24" x14ac:dyDescent="0.3"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</row>
    <row r="674" spans="8:24" x14ac:dyDescent="0.3"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</row>
    <row r="675" spans="8:24" x14ac:dyDescent="0.3"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</row>
    <row r="676" spans="8:24" x14ac:dyDescent="0.3"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</row>
    <row r="677" spans="8:24" x14ac:dyDescent="0.3"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</row>
    <row r="678" spans="8:24" x14ac:dyDescent="0.3"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</row>
    <row r="679" spans="8:24" x14ac:dyDescent="0.3"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</row>
    <row r="680" spans="8:24" x14ac:dyDescent="0.3"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</row>
    <row r="681" spans="8:24" x14ac:dyDescent="0.3"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</row>
    <row r="682" spans="8:24" x14ac:dyDescent="0.3"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</row>
    <row r="683" spans="8:24" x14ac:dyDescent="0.3"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</row>
    <row r="684" spans="8:24" x14ac:dyDescent="0.3"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</row>
    <row r="685" spans="8:24" x14ac:dyDescent="0.3"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</row>
    <row r="686" spans="8:24" x14ac:dyDescent="0.3"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</row>
    <row r="687" spans="8:24" x14ac:dyDescent="0.3"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</row>
    <row r="688" spans="8:24" x14ac:dyDescent="0.3"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</row>
    <row r="689" spans="8:24" x14ac:dyDescent="0.3"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</row>
    <row r="690" spans="8:24" x14ac:dyDescent="0.3"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</row>
    <row r="691" spans="8:24" x14ac:dyDescent="0.3"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</row>
    <row r="692" spans="8:24" x14ac:dyDescent="0.3"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</row>
    <row r="693" spans="8:24" x14ac:dyDescent="0.3"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</row>
    <row r="694" spans="8:24" x14ac:dyDescent="0.3"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</row>
    <row r="695" spans="8:24" x14ac:dyDescent="0.3"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</row>
    <row r="696" spans="8:24" x14ac:dyDescent="0.3"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</row>
    <row r="697" spans="8:24" x14ac:dyDescent="0.3"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</row>
    <row r="698" spans="8:24" x14ac:dyDescent="0.3"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</row>
    <row r="699" spans="8:24" x14ac:dyDescent="0.3"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</row>
    <row r="700" spans="8:24" x14ac:dyDescent="0.3"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</row>
    <row r="701" spans="8:24" x14ac:dyDescent="0.3"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</row>
    <row r="702" spans="8:24" x14ac:dyDescent="0.3"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</row>
    <row r="703" spans="8:24" x14ac:dyDescent="0.3"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</row>
    <row r="704" spans="8:24" x14ac:dyDescent="0.3"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</row>
    <row r="705" spans="8:24" x14ac:dyDescent="0.3"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</row>
    <row r="706" spans="8:24" x14ac:dyDescent="0.3"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</row>
    <row r="707" spans="8:24" x14ac:dyDescent="0.3"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</row>
    <row r="708" spans="8:24" x14ac:dyDescent="0.3"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</row>
    <row r="709" spans="8:24" x14ac:dyDescent="0.3"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</row>
    <row r="710" spans="8:24" x14ac:dyDescent="0.3"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</row>
    <row r="711" spans="8:24" x14ac:dyDescent="0.3"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</row>
    <row r="712" spans="8:24" x14ac:dyDescent="0.3"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</row>
    <row r="713" spans="8:24" x14ac:dyDescent="0.3"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</row>
    <row r="714" spans="8:24" x14ac:dyDescent="0.3"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</row>
    <row r="715" spans="8:24" x14ac:dyDescent="0.3"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</row>
    <row r="716" spans="8:24" x14ac:dyDescent="0.3"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</row>
    <row r="717" spans="8:24" x14ac:dyDescent="0.3"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</row>
    <row r="718" spans="8:24" x14ac:dyDescent="0.3"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</row>
    <row r="719" spans="8:24" x14ac:dyDescent="0.3"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</row>
    <row r="720" spans="8:24" x14ac:dyDescent="0.3"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</row>
    <row r="721" spans="8:24" x14ac:dyDescent="0.3"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</row>
    <row r="722" spans="8:24" x14ac:dyDescent="0.3"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</row>
    <row r="723" spans="8:24" x14ac:dyDescent="0.3"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</row>
    <row r="724" spans="8:24" x14ac:dyDescent="0.3"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</row>
    <row r="725" spans="8:24" x14ac:dyDescent="0.3"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</row>
    <row r="726" spans="8:24" x14ac:dyDescent="0.3"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</row>
    <row r="727" spans="8:24" x14ac:dyDescent="0.3"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</row>
    <row r="728" spans="8:24" x14ac:dyDescent="0.3"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</row>
    <row r="729" spans="8:24" x14ac:dyDescent="0.3"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</row>
    <row r="730" spans="8:24" x14ac:dyDescent="0.3"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</row>
    <row r="731" spans="8:24" x14ac:dyDescent="0.3"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</row>
    <row r="732" spans="8:24" x14ac:dyDescent="0.3"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</row>
    <row r="733" spans="8:24" x14ac:dyDescent="0.3"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</row>
    <row r="734" spans="8:24" x14ac:dyDescent="0.3"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</row>
    <row r="735" spans="8:24" x14ac:dyDescent="0.3"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</row>
    <row r="736" spans="8:24" x14ac:dyDescent="0.3"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</row>
    <row r="737" spans="8:24" x14ac:dyDescent="0.3"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</row>
    <row r="738" spans="8:24" x14ac:dyDescent="0.3"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</row>
    <row r="739" spans="8:24" x14ac:dyDescent="0.3"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</row>
    <row r="740" spans="8:24" x14ac:dyDescent="0.3"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</row>
    <row r="741" spans="8:24" x14ac:dyDescent="0.3"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</row>
    <row r="742" spans="8:24" x14ac:dyDescent="0.3"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</row>
    <row r="743" spans="8:24" x14ac:dyDescent="0.3"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</row>
    <row r="744" spans="8:24" x14ac:dyDescent="0.3"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</row>
    <row r="745" spans="8:24" x14ac:dyDescent="0.3"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</row>
    <row r="746" spans="8:24" x14ac:dyDescent="0.3"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</row>
    <row r="747" spans="8:24" x14ac:dyDescent="0.3"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</row>
    <row r="748" spans="8:24" x14ac:dyDescent="0.3"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</row>
    <row r="749" spans="8:24" x14ac:dyDescent="0.3"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</row>
    <row r="750" spans="8:24" x14ac:dyDescent="0.3"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</row>
    <row r="751" spans="8:24" x14ac:dyDescent="0.3"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</row>
    <row r="752" spans="8:24" x14ac:dyDescent="0.3"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</row>
    <row r="753" spans="8:24" x14ac:dyDescent="0.3"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</row>
    <row r="754" spans="8:24" x14ac:dyDescent="0.3"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</row>
    <row r="755" spans="8:24" x14ac:dyDescent="0.3"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</row>
    <row r="756" spans="8:24" x14ac:dyDescent="0.3"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</row>
    <row r="757" spans="8:24" x14ac:dyDescent="0.3"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</row>
    <row r="758" spans="8:24" x14ac:dyDescent="0.3"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</row>
    <row r="759" spans="8:24" x14ac:dyDescent="0.3"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</row>
    <row r="760" spans="8:24" x14ac:dyDescent="0.3"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</row>
    <row r="761" spans="8:24" x14ac:dyDescent="0.3"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</row>
    <row r="762" spans="8:24" x14ac:dyDescent="0.3"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</row>
    <row r="763" spans="8:24" x14ac:dyDescent="0.3"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</row>
    <row r="764" spans="8:24" x14ac:dyDescent="0.3"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</row>
    <row r="765" spans="8:24" x14ac:dyDescent="0.3"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</row>
    <row r="766" spans="8:24" x14ac:dyDescent="0.3"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</row>
    <row r="767" spans="8:24" x14ac:dyDescent="0.3"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</row>
    <row r="768" spans="8:24" x14ac:dyDescent="0.3"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</row>
    <row r="769" spans="8:24" x14ac:dyDescent="0.3"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</row>
    <row r="770" spans="8:24" x14ac:dyDescent="0.3"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</row>
    <row r="771" spans="8:24" x14ac:dyDescent="0.3"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</row>
    <row r="772" spans="8:24" x14ac:dyDescent="0.3"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</row>
    <row r="773" spans="8:24" x14ac:dyDescent="0.3"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</row>
    <row r="774" spans="8:24" x14ac:dyDescent="0.3"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</row>
    <row r="775" spans="8:24" x14ac:dyDescent="0.3"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</row>
    <row r="776" spans="8:24" x14ac:dyDescent="0.3"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</row>
    <row r="777" spans="8:24" x14ac:dyDescent="0.3"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</row>
    <row r="778" spans="8:24" x14ac:dyDescent="0.3"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</row>
    <row r="779" spans="8:24" x14ac:dyDescent="0.3"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</row>
    <row r="780" spans="8:24" x14ac:dyDescent="0.3"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</row>
    <row r="781" spans="8:24" x14ac:dyDescent="0.3"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</row>
    <row r="782" spans="8:24" x14ac:dyDescent="0.3"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</row>
    <row r="783" spans="8:24" x14ac:dyDescent="0.3"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</row>
    <row r="784" spans="8:24" x14ac:dyDescent="0.3"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</row>
    <row r="785" spans="8:24" x14ac:dyDescent="0.3"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</row>
    <row r="786" spans="8:24" x14ac:dyDescent="0.3"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</row>
    <row r="787" spans="8:24" x14ac:dyDescent="0.3"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</row>
    <row r="788" spans="8:24" x14ac:dyDescent="0.3"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</row>
    <row r="789" spans="8:24" x14ac:dyDescent="0.3"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</row>
    <row r="790" spans="8:24" x14ac:dyDescent="0.3"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</row>
    <row r="791" spans="8:24" x14ac:dyDescent="0.3"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</row>
    <row r="792" spans="8:24" x14ac:dyDescent="0.3"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</row>
    <row r="793" spans="8:24" x14ac:dyDescent="0.3"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</row>
    <row r="794" spans="8:24" x14ac:dyDescent="0.3"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</row>
    <row r="795" spans="8:24" x14ac:dyDescent="0.3"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</row>
    <row r="796" spans="8:24" x14ac:dyDescent="0.3"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</row>
    <row r="797" spans="8:24" x14ac:dyDescent="0.3"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</row>
    <row r="798" spans="8:24" x14ac:dyDescent="0.3"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</row>
    <row r="799" spans="8:24" x14ac:dyDescent="0.3"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</row>
    <row r="800" spans="8:24" x14ac:dyDescent="0.3"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</row>
    <row r="801" spans="8:24" x14ac:dyDescent="0.3"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</row>
    <row r="802" spans="8:24" x14ac:dyDescent="0.3"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</row>
    <row r="803" spans="8:24" x14ac:dyDescent="0.3"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</row>
    <row r="804" spans="8:24" x14ac:dyDescent="0.3"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</row>
    <row r="805" spans="8:24" x14ac:dyDescent="0.3"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</row>
    <row r="806" spans="8:24" x14ac:dyDescent="0.3"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</row>
    <row r="807" spans="8:24" x14ac:dyDescent="0.3"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</row>
    <row r="808" spans="8:24" x14ac:dyDescent="0.3"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</row>
    <row r="809" spans="8:24" x14ac:dyDescent="0.3"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</row>
    <row r="810" spans="8:24" x14ac:dyDescent="0.3"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</row>
    <row r="811" spans="8:24" x14ac:dyDescent="0.3"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</row>
    <row r="812" spans="8:24" x14ac:dyDescent="0.3"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</row>
    <row r="813" spans="8:24" x14ac:dyDescent="0.3"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</row>
    <row r="814" spans="8:24" x14ac:dyDescent="0.3"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</row>
    <row r="815" spans="8:24" x14ac:dyDescent="0.3"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</row>
    <row r="816" spans="8:24" x14ac:dyDescent="0.3"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</row>
    <row r="817" spans="8:24" x14ac:dyDescent="0.3"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</row>
    <row r="818" spans="8:24" x14ac:dyDescent="0.3"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</row>
    <row r="819" spans="8:24" x14ac:dyDescent="0.3"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</row>
    <row r="820" spans="8:24" x14ac:dyDescent="0.3"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</row>
    <row r="821" spans="8:24" x14ac:dyDescent="0.3"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</row>
    <row r="822" spans="8:24" x14ac:dyDescent="0.3"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</row>
    <row r="823" spans="8:24" x14ac:dyDescent="0.3"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</row>
    <row r="824" spans="8:24" x14ac:dyDescent="0.3"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</row>
    <row r="825" spans="8:24" x14ac:dyDescent="0.3"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</row>
    <row r="826" spans="8:24" x14ac:dyDescent="0.3"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</row>
    <row r="827" spans="8:24" x14ac:dyDescent="0.3"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</row>
    <row r="828" spans="8:24" x14ac:dyDescent="0.3"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</row>
    <row r="829" spans="8:24" x14ac:dyDescent="0.3"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</row>
    <row r="830" spans="8:24" x14ac:dyDescent="0.3"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</row>
    <row r="831" spans="8:24" x14ac:dyDescent="0.3"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</row>
    <row r="832" spans="8:24" x14ac:dyDescent="0.3"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</row>
    <row r="833" spans="8:24" x14ac:dyDescent="0.3"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</row>
    <row r="834" spans="8:24" x14ac:dyDescent="0.3"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</row>
    <row r="835" spans="8:24" x14ac:dyDescent="0.3"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</row>
    <row r="836" spans="8:24" x14ac:dyDescent="0.3"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</row>
    <row r="837" spans="8:24" x14ac:dyDescent="0.3"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</row>
    <row r="838" spans="8:24" x14ac:dyDescent="0.3"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</row>
    <row r="839" spans="8:24" x14ac:dyDescent="0.3"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</row>
    <row r="840" spans="8:24" x14ac:dyDescent="0.3"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</row>
    <row r="841" spans="8:24" x14ac:dyDescent="0.3"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</row>
    <row r="842" spans="8:24" x14ac:dyDescent="0.3"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</row>
    <row r="843" spans="8:24" x14ac:dyDescent="0.3"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</row>
    <row r="844" spans="8:24" x14ac:dyDescent="0.3"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</row>
    <row r="845" spans="8:24" x14ac:dyDescent="0.3"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</row>
    <row r="846" spans="8:24" x14ac:dyDescent="0.3"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</row>
    <row r="847" spans="8:24" x14ac:dyDescent="0.3"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</row>
    <row r="848" spans="8:24" x14ac:dyDescent="0.3"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</row>
    <row r="849" spans="8:24" x14ac:dyDescent="0.3"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</row>
    <row r="850" spans="8:24" x14ac:dyDescent="0.3"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</row>
    <row r="851" spans="8:24" x14ac:dyDescent="0.3"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</row>
    <row r="852" spans="8:24" x14ac:dyDescent="0.3"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</row>
    <row r="853" spans="8:24" x14ac:dyDescent="0.3"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</row>
    <row r="854" spans="8:24" x14ac:dyDescent="0.3"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</row>
    <row r="855" spans="8:24" x14ac:dyDescent="0.3"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</row>
    <row r="856" spans="8:24" x14ac:dyDescent="0.3"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</row>
    <row r="857" spans="8:24" x14ac:dyDescent="0.3"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</row>
    <row r="858" spans="8:24" x14ac:dyDescent="0.3"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</row>
    <row r="859" spans="8:24" x14ac:dyDescent="0.3"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</row>
    <row r="860" spans="8:24" x14ac:dyDescent="0.3"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</row>
    <row r="861" spans="8:24" x14ac:dyDescent="0.3"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</row>
    <row r="862" spans="8:24" x14ac:dyDescent="0.3"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</row>
    <row r="863" spans="8:24" x14ac:dyDescent="0.3"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</row>
    <row r="864" spans="8:24" x14ac:dyDescent="0.3"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</row>
    <row r="865" spans="8:24" x14ac:dyDescent="0.3"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</row>
    <row r="866" spans="8:24" x14ac:dyDescent="0.3"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</row>
    <row r="867" spans="8:24" x14ac:dyDescent="0.3"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</row>
    <row r="868" spans="8:24" x14ac:dyDescent="0.3"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</row>
    <row r="869" spans="8:24" x14ac:dyDescent="0.3"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</row>
    <row r="870" spans="8:24" x14ac:dyDescent="0.3"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</row>
    <row r="871" spans="8:24" x14ac:dyDescent="0.3"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</row>
    <row r="872" spans="8:24" x14ac:dyDescent="0.3"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</row>
    <row r="873" spans="8:24" x14ac:dyDescent="0.3"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</row>
    <row r="874" spans="8:24" x14ac:dyDescent="0.3"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</row>
    <row r="875" spans="8:24" x14ac:dyDescent="0.3"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</row>
    <row r="876" spans="8:24" x14ac:dyDescent="0.3"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</row>
    <row r="877" spans="8:24" x14ac:dyDescent="0.3"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</row>
    <row r="878" spans="8:24" x14ac:dyDescent="0.3"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</row>
    <row r="879" spans="8:24" x14ac:dyDescent="0.3"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</row>
    <row r="880" spans="8:24" x14ac:dyDescent="0.3"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</row>
    <row r="881" spans="8:24" x14ac:dyDescent="0.3"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</row>
    <row r="882" spans="8:24" x14ac:dyDescent="0.3"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</row>
    <row r="883" spans="8:24" x14ac:dyDescent="0.3"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</row>
    <row r="884" spans="8:24" x14ac:dyDescent="0.3"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</row>
    <row r="885" spans="8:24" x14ac:dyDescent="0.3"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</row>
    <row r="886" spans="8:24" x14ac:dyDescent="0.3"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</row>
    <row r="887" spans="8:24" x14ac:dyDescent="0.3"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</row>
    <row r="888" spans="8:24" x14ac:dyDescent="0.3"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</row>
    <row r="889" spans="8:24" x14ac:dyDescent="0.3"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</row>
    <row r="890" spans="8:24" x14ac:dyDescent="0.3"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</row>
    <row r="891" spans="8:24" x14ac:dyDescent="0.3"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</row>
    <row r="892" spans="8:24" x14ac:dyDescent="0.3"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</row>
    <row r="893" spans="8:24" x14ac:dyDescent="0.3"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</row>
    <row r="894" spans="8:24" x14ac:dyDescent="0.3"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</row>
    <row r="895" spans="8:24" x14ac:dyDescent="0.3"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</row>
    <row r="896" spans="8:24" x14ac:dyDescent="0.3"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</row>
    <row r="897" spans="8:24" x14ac:dyDescent="0.3"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</row>
    <row r="898" spans="8:24" x14ac:dyDescent="0.3"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</row>
    <row r="899" spans="8:24" x14ac:dyDescent="0.3"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</row>
    <row r="900" spans="8:24" x14ac:dyDescent="0.3"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</row>
    <row r="901" spans="8:24" x14ac:dyDescent="0.3"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</row>
    <row r="902" spans="8:24" x14ac:dyDescent="0.3"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</row>
    <row r="903" spans="8:24" x14ac:dyDescent="0.3"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</row>
    <row r="904" spans="8:24" x14ac:dyDescent="0.3"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</row>
    <row r="905" spans="8:24" x14ac:dyDescent="0.3"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</row>
    <row r="906" spans="8:24" x14ac:dyDescent="0.3"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</row>
    <row r="907" spans="8:24" x14ac:dyDescent="0.3"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</row>
    <row r="908" spans="8:24" x14ac:dyDescent="0.3"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</row>
    <row r="909" spans="8:24" x14ac:dyDescent="0.3"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</row>
    <row r="910" spans="8:24" x14ac:dyDescent="0.3"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</row>
    <row r="911" spans="8:24" x14ac:dyDescent="0.3"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</row>
    <row r="912" spans="8:24" x14ac:dyDescent="0.3"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</row>
    <row r="913" spans="8:24" x14ac:dyDescent="0.3"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</row>
    <row r="914" spans="8:24" x14ac:dyDescent="0.3"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</row>
    <row r="915" spans="8:24" x14ac:dyDescent="0.3"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</row>
    <row r="916" spans="8:24" x14ac:dyDescent="0.3"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</row>
    <row r="917" spans="8:24" x14ac:dyDescent="0.3"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</row>
    <row r="918" spans="8:24" x14ac:dyDescent="0.3"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</row>
    <row r="919" spans="8:24" x14ac:dyDescent="0.3"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</row>
    <row r="920" spans="8:24" x14ac:dyDescent="0.3"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</row>
    <row r="921" spans="8:24" x14ac:dyDescent="0.3"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</row>
    <row r="922" spans="8:24" x14ac:dyDescent="0.3"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</row>
    <row r="923" spans="8:24" x14ac:dyDescent="0.3"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</row>
    <row r="924" spans="8:24" x14ac:dyDescent="0.3"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</row>
    <row r="925" spans="8:24" x14ac:dyDescent="0.3"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</row>
    <row r="926" spans="8:24" x14ac:dyDescent="0.3"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</row>
    <row r="927" spans="8:24" x14ac:dyDescent="0.3"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</row>
    <row r="928" spans="8:24" x14ac:dyDescent="0.3"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</row>
    <row r="929" spans="8:24" x14ac:dyDescent="0.3"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</row>
    <row r="930" spans="8:24" x14ac:dyDescent="0.3"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</row>
    <row r="931" spans="8:24" x14ac:dyDescent="0.3"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</row>
    <row r="932" spans="8:24" x14ac:dyDescent="0.3"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</row>
    <row r="933" spans="8:24" x14ac:dyDescent="0.3"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</row>
    <row r="934" spans="8:24" x14ac:dyDescent="0.3"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</row>
    <row r="935" spans="8:24" x14ac:dyDescent="0.3"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</row>
    <row r="936" spans="8:24" x14ac:dyDescent="0.3"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</row>
    <row r="937" spans="8:24" x14ac:dyDescent="0.3"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</row>
    <row r="938" spans="8:24" x14ac:dyDescent="0.3"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</row>
    <row r="939" spans="8:24" x14ac:dyDescent="0.3"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</row>
    <row r="940" spans="8:24" x14ac:dyDescent="0.3"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</row>
    <row r="941" spans="8:24" x14ac:dyDescent="0.3"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</row>
    <row r="942" spans="8:24" x14ac:dyDescent="0.3"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</row>
    <row r="943" spans="8:24" x14ac:dyDescent="0.3"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</row>
    <row r="944" spans="8:24" x14ac:dyDescent="0.3"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</row>
    <row r="945" spans="8:24" x14ac:dyDescent="0.3"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</row>
    <row r="946" spans="8:24" x14ac:dyDescent="0.3"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</row>
    <row r="947" spans="8:24" x14ac:dyDescent="0.3"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</row>
    <row r="948" spans="8:24" x14ac:dyDescent="0.3"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</row>
    <row r="949" spans="8:24" x14ac:dyDescent="0.3"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</row>
    <row r="950" spans="8:24" x14ac:dyDescent="0.3"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</row>
    <row r="951" spans="8:24" x14ac:dyDescent="0.3"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</row>
    <row r="952" spans="8:24" x14ac:dyDescent="0.3"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</row>
    <row r="953" spans="8:24" x14ac:dyDescent="0.3"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</row>
    <row r="954" spans="8:24" x14ac:dyDescent="0.3"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</row>
  </sheetData>
  <mergeCells count="10">
    <mergeCell ref="A12:A13"/>
    <mergeCell ref="A1:D1"/>
    <mergeCell ref="A2:D2"/>
    <mergeCell ref="A3:D3"/>
    <mergeCell ref="A4:A5"/>
    <mergeCell ref="B4:B5"/>
    <mergeCell ref="C4:D4"/>
    <mergeCell ref="A6:A7"/>
    <mergeCell ref="A8:A9"/>
    <mergeCell ref="A10:A11"/>
  </mergeCell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workbookViewId="0">
      <selection activeCell="L12" sqref="L12"/>
    </sheetView>
  </sheetViews>
  <sheetFormatPr defaultRowHeight="12.5" x14ac:dyDescent="0.25"/>
  <cols>
    <col min="1" max="1" width="7.26953125" customWidth="1"/>
    <col min="2" max="2" width="13.26953125" customWidth="1"/>
    <col min="3" max="3" width="18.453125" customWidth="1"/>
    <col min="4" max="6" width="11.7265625" customWidth="1"/>
    <col min="7" max="7" width="20.1796875" customWidth="1"/>
    <col min="8" max="10" width="11.7265625" customWidth="1"/>
    <col min="11" max="11" width="25.81640625" customWidth="1"/>
    <col min="12" max="12" width="16.7265625" customWidth="1"/>
  </cols>
  <sheetData>
    <row r="1" spans="1:23" ht="23" x14ac:dyDescent="0.25">
      <c r="A1" s="156" t="s">
        <v>220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11"/>
      <c r="N1" s="106"/>
      <c r="O1" s="106"/>
    </row>
    <row r="2" spans="1:23" ht="23" x14ac:dyDescent="0.25">
      <c r="A2" s="156" t="s">
        <v>221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11"/>
      <c r="N2" s="106"/>
      <c r="O2" s="106"/>
    </row>
    <row r="3" spans="1:23" ht="23" x14ac:dyDescent="0.25">
      <c r="A3" s="156" t="s">
        <v>222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11"/>
      <c r="N3" s="106"/>
      <c r="O3" s="106"/>
    </row>
    <row r="4" spans="1:23" ht="23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3"/>
      <c r="K4" s="112"/>
      <c r="L4" s="112"/>
      <c r="M4" s="111"/>
      <c r="N4" s="106"/>
      <c r="O4" s="106"/>
    </row>
    <row r="5" spans="1:23" ht="23" x14ac:dyDescent="0.25">
      <c r="A5" s="114" t="s">
        <v>223</v>
      </c>
      <c r="B5" s="114" t="s">
        <v>223</v>
      </c>
      <c r="C5" s="114" t="s">
        <v>224</v>
      </c>
      <c r="D5" s="157" t="s">
        <v>225</v>
      </c>
      <c r="E5" s="158"/>
      <c r="F5" s="159"/>
      <c r="G5" s="114" t="s">
        <v>224</v>
      </c>
      <c r="H5" s="157" t="s">
        <v>226</v>
      </c>
      <c r="I5" s="159"/>
      <c r="J5" s="115" t="s">
        <v>40</v>
      </c>
      <c r="K5" s="114"/>
      <c r="L5" s="114"/>
      <c r="M5" s="111"/>
      <c r="N5" s="106"/>
      <c r="O5" s="106"/>
    </row>
    <row r="6" spans="1:23" ht="23" x14ac:dyDescent="0.25">
      <c r="A6" s="116" t="s">
        <v>227</v>
      </c>
      <c r="B6" s="116" t="s">
        <v>228</v>
      </c>
      <c r="C6" s="116" t="s">
        <v>229</v>
      </c>
      <c r="D6" s="116" t="s">
        <v>230</v>
      </c>
      <c r="E6" s="116" t="s">
        <v>231</v>
      </c>
      <c r="F6" s="116" t="s">
        <v>232</v>
      </c>
      <c r="G6" s="116" t="s">
        <v>229</v>
      </c>
      <c r="H6" s="116" t="s">
        <v>233</v>
      </c>
      <c r="I6" s="116" t="s">
        <v>40</v>
      </c>
      <c r="J6" s="117" t="s">
        <v>234</v>
      </c>
      <c r="K6" s="116" t="s">
        <v>235</v>
      </c>
      <c r="L6" s="116" t="s">
        <v>236</v>
      </c>
      <c r="M6" s="111"/>
      <c r="N6" s="106"/>
      <c r="O6" s="106"/>
    </row>
    <row r="7" spans="1:23" ht="23" x14ac:dyDescent="0.25">
      <c r="A7" s="116"/>
      <c r="B7" s="116"/>
      <c r="C7" s="116" t="s">
        <v>237</v>
      </c>
      <c r="D7" s="116" t="s">
        <v>53</v>
      </c>
      <c r="E7" s="116" t="s">
        <v>53</v>
      </c>
      <c r="F7" s="116" t="s">
        <v>53</v>
      </c>
      <c r="G7" s="116" t="s">
        <v>237</v>
      </c>
      <c r="H7" s="116" t="s">
        <v>53</v>
      </c>
      <c r="I7" s="116" t="s">
        <v>238</v>
      </c>
      <c r="J7" s="117" t="s">
        <v>51</v>
      </c>
      <c r="K7" s="116" t="s">
        <v>239</v>
      </c>
      <c r="L7" s="116"/>
      <c r="M7" s="111"/>
      <c r="N7" s="106"/>
      <c r="O7" s="106"/>
    </row>
    <row r="8" spans="1:23" ht="23" x14ac:dyDescent="0.25">
      <c r="A8" s="118"/>
      <c r="B8" s="118"/>
      <c r="C8" s="118"/>
      <c r="D8" s="118"/>
      <c r="E8" s="118"/>
      <c r="F8" s="118"/>
      <c r="G8" s="118"/>
      <c r="H8" s="118" t="s">
        <v>37</v>
      </c>
      <c r="I8" s="118"/>
      <c r="J8" s="119"/>
      <c r="K8" s="118"/>
      <c r="L8" s="118"/>
      <c r="M8" s="111"/>
      <c r="N8" s="106"/>
      <c r="O8" s="106"/>
    </row>
    <row r="9" spans="1:23" ht="23" x14ac:dyDescent="0.25">
      <c r="A9" s="120">
        <v>1</v>
      </c>
      <c r="B9" s="120" t="s">
        <v>240</v>
      </c>
      <c r="C9" s="120" t="s">
        <v>241</v>
      </c>
      <c r="D9" s="121">
        <v>8229</v>
      </c>
      <c r="E9" s="121">
        <v>7220</v>
      </c>
      <c r="F9" s="121">
        <v>9263</v>
      </c>
      <c r="G9" s="121">
        <f>SUM(D9:F9)</f>
        <v>24712</v>
      </c>
      <c r="H9" s="121">
        <v>5494</v>
      </c>
      <c r="I9" s="121">
        <v>37</v>
      </c>
      <c r="J9" s="122">
        <v>52</v>
      </c>
      <c r="K9" s="121" t="s">
        <v>242</v>
      </c>
      <c r="L9" s="121">
        <f>I9*H9</f>
        <v>203278</v>
      </c>
      <c r="M9" s="111"/>
      <c r="N9" s="106"/>
      <c r="O9" s="106"/>
    </row>
    <row r="10" spans="1:23" ht="23" x14ac:dyDescent="0.25">
      <c r="A10" s="120"/>
      <c r="B10" s="120"/>
      <c r="C10" s="120"/>
      <c r="D10" s="121"/>
      <c r="E10" s="121"/>
      <c r="F10" s="121"/>
      <c r="G10" s="121"/>
      <c r="H10" s="121"/>
      <c r="I10" s="122"/>
      <c r="J10" s="122"/>
      <c r="K10" s="121"/>
      <c r="L10" s="121"/>
      <c r="M10" s="111"/>
      <c r="N10" s="106"/>
      <c r="O10" s="106"/>
    </row>
    <row r="11" spans="1:23" ht="23" x14ac:dyDescent="0.25">
      <c r="A11" s="120"/>
      <c r="B11" s="120"/>
      <c r="C11" s="120"/>
      <c r="D11" s="121"/>
      <c r="E11" s="121"/>
      <c r="F11" s="121"/>
      <c r="G11" s="121"/>
      <c r="H11" s="121"/>
      <c r="I11" s="122"/>
      <c r="J11" s="122"/>
      <c r="K11" s="121"/>
      <c r="L11" s="121"/>
      <c r="M11" s="111"/>
      <c r="N11" s="106"/>
      <c r="O11" s="106"/>
    </row>
    <row r="12" spans="1:23" ht="23" x14ac:dyDescent="0.25">
      <c r="A12" s="123"/>
      <c r="B12" s="123" t="s">
        <v>243</v>
      </c>
      <c r="C12" s="123"/>
      <c r="D12" s="124">
        <f>SUM(D9:D11)</f>
        <v>8229</v>
      </c>
      <c r="E12" s="124">
        <f>SUM(E9:E11)</f>
        <v>7220</v>
      </c>
      <c r="F12" s="124">
        <f>SUM(F9:F11)</f>
        <v>9263</v>
      </c>
      <c r="G12" s="124">
        <f>SUM(G9:G11)</f>
        <v>24712</v>
      </c>
      <c r="H12" s="124">
        <f>SUM(H9:H11)</f>
        <v>5494</v>
      </c>
      <c r="I12" s="124"/>
      <c r="J12" s="124"/>
      <c r="K12" s="124"/>
      <c r="L12" s="124">
        <f>SUM(L9:L11)</f>
        <v>203278</v>
      </c>
      <c r="M12" s="125"/>
      <c r="N12" s="107"/>
      <c r="O12" s="107"/>
    </row>
    <row r="13" spans="1:23" ht="23" x14ac:dyDescent="0.25">
      <c r="A13" s="111"/>
      <c r="B13" s="111"/>
      <c r="C13" s="111"/>
      <c r="D13" s="111"/>
      <c r="E13" s="111"/>
      <c r="F13" s="111"/>
      <c r="G13" s="111"/>
      <c r="H13" s="111"/>
      <c r="I13" s="111"/>
      <c r="J13" s="126"/>
      <c r="K13" s="111"/>
      <c r="L13" s="127"/>
      <c r="M13" s="111"/>
      <c r="N13" s="106"/>
      <c r="O13" s="106"/>
    </row>
    <row r="14" spans="1:23" ht="23" x14ac:dyDescent="0.25">
      <c r="A14" s="111"/>
      <c r="B14" s="111"/>
      <c r="C14" s="111"/>
      <c r="D14" s="125" t="s">
        <v>244</v>
      </c>
      <c r="E14" s="111"/>
      <c r="F14" s="128" t="str">
        <f>BAHTTEXT(L12)</f>
        <v>สองแสนสามพันสองร้อยเจ็ดสิบแปดบาทถ้วน</v>
      </c>
      <c r="G14" s="111"/>
      <c r="H14" s="111"/>
      <c r="I14" s="111"/>
      <c r="J14" s="126"/>
      <c r="K14" s="111"/>
      <c r="L14" s="111"/>
      <c r="M14" s="111"/>
      <c r="N14" s="106"/>
      <c r="O14" s="106"/>
    </row>
    <row r="15" spans="1:23" ht="23" x14ac:dyDescent="0.25">
      <c r="A15" s="106"/>
      <c r="B15" s="106"/>
      <c r="C15" s="106"/>
      <c r="D15" s="106"/>
      <c r="E15" s="106"/>
      <c r="F15" s="106"/>
      <c r="G15" s="106"/>
      <c r="H15" s="106"/>
      <c r="I15" s="106"/>
      <c r="J15" s="108"/>
      <c r="K15" s="106"/>
      <c r="L15" s="106"/>
      <c r="M15" s="106"/>
      <c r="N15" s="106"/>
      <c r="O15" s="106"/>
    </row>
    <row r="16" spans="1:23" s="60" customFormat="1" ht="23.25" customHeight="1" x14ac:dyDescent="0.25">
      <c r="A16" s="102"/>
      <c r="B16" s="103"/>
      <c r="C16" s="104"/>
      <c r="D16" s="72"/>
      <c r="E16" s="102"/>
      <c r="F16" s="102"/>
      <c r="G16" s="102"/>
      <c r="H16" s="57"/>
      <c r="I16" s="57"/>
      <c r="J16" s="57"/>
      <c r="K16" s="57"/>
      <c r="L16" s="57"/>
      <c r="M16" s="57"/>
      <c r="N16" s="43"/>
      <c r="O16" s="57"/>
      <c r="P16" s="102"/>
      <c r="Q16" s="57"/>
      <c r="R16" s="102"/>
      <c r="S16" s="57"/>
      <c r="T16" s="102"/>
      <c r="U16" s="57"/>
      <c r="V16" s="102"/>
      <c r="W16" s="57"/>
    </row>
    <row r="17" spans="1:23" s="102" customFormat="1" ht="23.25" customHeight="1" x14ac:dyDescent="0.25">
      <c r="A17" s="110"/>
      <c r="B17" s="160" t="s">
        <v>177</v>
      </c>
      <c r="C17" s="160"/>
      <c r="D17" s="160" t="s">
        <v>178</v>
      </c>
      <c r="E17" s="160"/>
      <c r="F17" s="160"/>
      <c r="G17" s="160" t="s">
        <v>179</v>
      </c>
      <c r="H17" s="160"/>
      <c r="I17" s="160"/>
      <c r="J17" s="160" t="s">
        <v>180</v>
      </c>
      <c r="K17" s="160"/>
      <c r="L17" s="160"/>
      <c r="Q17" s="43"/>
      <c r="W17" s="43"/>
    </row>
    <row r="18" spans="1:23" s="102" customFormat="1" ht="18" customHeight="1" x14ac:dyDescent="0.25">
      <c r="A18" s="110"/>
      <c r="B18" s="160" t="s">
        <v>185</v>
      </c>
      <c r="C18" s="160"/>
      <c r="D18" s="161" t="s">
        <v>191</v>
      </c>
      <c r="E18" s="161"/>
      <c r="F18" s="161"/>
      <c r="G18" s="161" t="s">
        <v>192</v>
      </c>
      <c r="H18" s="161"/>
      <c r="I18" s="161"/>
      <c r="J18" s="161" t="s">
        <v>189</v>
      </c>
      <c r="K18" s="161"/>
      <c r="L18" s="161"/>
      <c r="Q18" s="58"/>
      <c r="S18" s="103"/>
    </row>
    <row r="19" spans="1:23" s="102" customFormat="1" ht="17.25" customHeight="1" x14ac:dyDescent="0.25">
      <c r="A19" s="110"/>
      <c r="B19" s="160" t="s">
        <v>190</v>
      </c>
      <c r="C19" s="160"/>
      <c r="D19" s="161" t="s">
        <v>186</v>
      </c>
      <c r="E19" s="161"/>
      <c r="F19" s="161"/>
      <c r="G19" s="161" t="s">
        <v>181</v>
      </c>
      <c r="H19" s="161"/>
      <c r="I19" s="161"/>
      <c r="J19" s="160" t="s">
        <v>182</v>
      </c>
      <c r="K19" s="160"/>
      <c r="L19" s="160"/>
      <c r="Q19" s="103"/>
    </row>
    <row r="20" spans="1:23" s="102" customFormat="1" ht="16.5" customHeight="1" x14ac:dyDescent="0.25">
      <c r="A20" s="110"/>
      <c r="B20" s="160" t="s">
        <v>187</v>
      </c>
      <c r="C20" s="160"/>
      <c r="D20" s="161" t="s">
        <v>188</v>
      </c>
      <c r="E20" s="161"/>
      <c r="F20" s="161"/>
      <c r="G20" s="160" t="s">
        <v>183</v>
      </c>
      <c r="H20" s="160"/>
      <c r="I20" s="160"/>
      <c r="J20" s="160" t="s">
        <v>184</v>
      </c>
      <c r="K20" s="160"/>
      <c r="L20" s="160"/>
      <c r="Q20" s="103"/>
    </row>
    <row r="21" spans="1:23" s="102" customFormat="1" ht="16.5" customHeight="1" x14ac:dyDescent="0.25">
      <c r="F21" s="103"/>
      <c r="G21" s="103"/>
      <c r="H21" s="103"/>
      <c r="I21" s="103"/>
      <c r="J21" s="73"/>
      <c r="K21" s="57"/>
      <c r="L21" s="57"/>
      <c r="Q21" s="103"/>
    </row>
  </sheetData>
  <mergeCells count="21">
    <mergeCell ref="B18:C18"/>
    <mergeCell ref="B19:C19"/>
    <mergeCell ref="B20:C20"/>
    <mergeCell ref="H5:I5"/>
    <mergeCell ref="D19:F19"/>
    <mergeCell ref="G19:I19"/>
    <mergeCell ref="J19:L19"/>
    <mergeCell ref="D20:F20"/>
    <mergeCell ref="G20:I20"/>
    <mergeCell ref="J20:L20"/>
    <mergeCell ref="G17:I17"/>
    <mergeCell ref="J17:L17"/>
    <mergeCell ref="D18:F18"/>
    <mergeCell ref="G18:I18"/>
    <mergeCell ref="J18:L18"/>
    <mergeCell ref="A1:L1"/>
    <mergeCell ref="A2:L2"/>
    <mergeCell ref="A3:L3"/>
    <mergeCell ref="D5:F5"/>
    <mergeCell ref="D17:F17"/>
    <mergeCell ref="B17:C17"/>
  </mergeCells>
  <dataValidations count="3">
    <dataValidation type="whole" showInputMessage="1" showErrorMessage="1" errorTitle="ต้องใส่ข้อมูล" error="กรุณาใส่ขนาดบรรจุ เช่น Tube ขนาดบรรจุ 100 tube per pack ให้ใส่เลข 100 และเปลี่ยนหน่วยบรรจุเป็น pack" prompt="ขนาดบรรจุ เช่น 100 test per pack ให้ใส่เลข 100  (ต้องใส่ข้อมุลในช่องนี้)" sqref="F16">
      <formula1>1</formula1>
      <formula2>1000000</formula2>
    </dataValidation>
    <dataValidation allowBlank="1" showInputMessage="1" showErrorMessage="1" prompt="หน่วยย่อยที่อยู่ใน pack หรือกล่อง เช่น test, ชิ้น, หลอด" sqref="E16"/>
    <dataValidation allowBlank="1" showInputMessage="1" showErrorMessage="1" prompt="เช่น pack, กล่อง" sqref="G16"/>
  </dataValidations>
  <pageMargins left="0.25" right="0.25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workbookViewId="0">
      <selection activeCell="L26" sqref="L26"/>
    </sheetView>
  </sheetViews>
  <sheetFormatPr defaultRowHeight="12.5" x14ac:dyDescent="0.25"/>
  <cols>
    <col min="1" max="1" width="8.26953125" customWidth="1"/>
    <col min="2" max="2" width="18.453125" customWidth="1"/>
    <col min="3" max="3" width="19.54296875" customWidth="1"/>
    <col min="4" max="6" width="11.7265625" customWidth="1"/>
    <col min="7" max="7" width="18.453125" customWidth="1"/>
    <col min="8" max="10" width="11.7265625" customWidth="1"/>
    <col min="11" max="11" width="25.26953125" customWidth="1"/>
    <col min="12" max="12" width="12.7265625" customWidth="1"/>
  </cols>
  <sheetData>
    <row r="1" spans="1:15" ht="23" x14ac:dyDescent="0.25">
      <c r="A1" s="156" t="s">
        <v>262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06"/>
      <c r="N1" s="106"/>
      <c r="O1" s="106"/>
    </row>
    <row r="2" spans="1:15" ht="23" x14ac:dyDescent="0.25">
      <c r="A2" s="156" t="s">
        <v>221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06"/>
      <c r="N2" s="106"/>
      <c r="O2" s="106"/>
    </row>
    <row r="3" spans="1:15" ht="23" x14ac:dyDescent="0.25">
      <c r="A3" s="156" t="s">
        <v>222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06"/>
      <c r="N3" s="106"/>
      <c r="O3" s="106"/>
    </row>
    <row r="4" spans="1:15" ht="23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3"/>
      <c r="K4" s="112"/>
      <c r="L4" s="112"/>
      <c r="M4" s="106"/>
      <c r="N4" s="106"/>
      <c r="O4" s="106"/>
    </row>
    <row r="5" spans="1:15" ht="20.5" x14ac:dyDescent="0.25">
      <c r="A5" s="114" t="s">
        <v>223</v>
      </c>
      <c r="B5" s="114" t="s">
        <v>223</v>
      </c>
      <c r="C5" s="114" t="s">
        <v>224</v>
      </c>
      <c r="D5" s="157" t="s">
        <v>225</v>
      </c>
      <c r="E5" s="158"/>
      <c r="F5" s="159"/>
      <c r="G5" s="114" t="s">
        <v>224</v>
      </c>
      <c r="H5" s="157" t="s">
        <v>226</v>
      </c>
      <c r="I5" s="159"/>
      <c r="J5" s="115" t="s">
        <v>40</v>
      </c>
      <c r="K5" s="114"/>
      <c r="L5" s="114"/>
    </row>
    <row r="6" spans="1:15" ht="20.5" x14ac:dyDescent="0.25">
      <c r="A6" s="116" t="s">
        <v>227</v>
      </c>
      <c r="B6" s="116" t="s">
        <v>228</v>
      </c>
      <c r="C6" s="116" t="s">
        <v>229</v>
      </c>
      <c r="D6" s="116" t="s">
        <v>230</v>
      </c>
      <c r="E6" s="116" t="s">
        <v>231</v>
      </c>
      <c r="F6" s="116" t="s">
        <v>232</v>
      </c>
      <c r="G6" s="116" t="s">
        <v>229</v>
      </c>
      <c r="H6" s="116" t="s">
        <v>233</v>
      </c>
      <c r="I6" s="116" t="s">
        <v>40</v>
      </c>
      <c r="J6" s="117" t="s">
        <v>234</v>
      </c>
      <c r="K6" s="116" t="s">
        <v>235</v>
      </c>
      <c r="L6" s="116" t="s">
        <v>236</v>
      </c>
    </row>
    <row r="7" spans="1:15" ht="20.5" x14ac:dyDescent="0.25">
      <c r="A7" s="116"/>
      <c r="B7" s="116"/>
      <c r="C7" s="116" t="s">
        <v>237</v>
      </c>
      <c r="D7" s="116" t="s">
        <v>53</v>
      </c>
      <c r="E7" s="116" t="s">
        <v>53</v>
      </c>
      <c r="F7" s="116" t="s">
        <v>53</v>
      </c>
      <c r="G7" s="116" t="s">
        <v>237</v>
      </c>
      <c r="H7" s="116" t="s">
        <v>53</v>
      </c>
      <c r="I7" s="116" t="s">
        <v>238</v>
      </c>
      <c r="J7" s="117" t="s">
        <v>51</v>
      </c>
      <c r="K7" s="116" t="s">
        <v>239</v>
      </c>
      <c r="L7" s="116"/>
    </row>
    <row r="8" spans="1:15" ht="20.5" x14ac:dyDescent="0.25">
      <c r="A8" s="118"/>
      <c r="B8" s="118"/>
      <c r="C8" s="118"/>
      <c r="D8" s="118"/>
      <c r="E8" s="118"/>
      <c r="F8" s="118"/>
      <c r="G8" s="118"/>
      <c r="H8" s="118" t="s">
        <v>37</v>
      </c>
      <c r="I8" s="118"/>
      <c r="J8" s="119"/>
      <c r="K8" s="118"/>
      <c r="L8" s="118"/>
    </row>
    <row r="9" spans="1:15" ht="20.5" x14ac:dyDescent="0.25">
      <c r="A9" s="120">
        <v>1</v>
      </c>
      <c r="B9" s="129" t="s">
        <v>245</v>
      </c>
      <c r="C9" s="120" t="s">
        <v>241</v>
      </c>
      <c r="D9" s="121">
        <v>3465</v>
      </c>
      <c r="E9" s="121">
        <v>3580</v>
      </c>
      <c r="F9" s="121">
        <v>2568</v>
      </c>
      <c r="G9" s="121">
        <f t="shared" ref="G9:G25" si="0">SUM(D9:F9)</f>
        <v>9613</v>
      </c>
      <c r="H9" s="121">
        <v>2049</v>
      </c>
      <c r="I9" s="122">
        <v>8</v>
      </c>
      <c r="J9" s="122">
        <v>8.25</v>
      </c>
      <c r="K9" s="121" t="s">
        <v>242</v>
      </c>
      <c r="L9" s="121">
        <f t="shared" ref="L9:L25" si="1">I9*H9</f>
        <v>16392</v>
      </c>
    </row>
    <row r="10" spans="1:15" ht="20.5" x14ac:dyDescent="0.25">
      <c r="A10" s="120">
        <v>2</v>
      </c>
      <c r="B10" s="129" t="s">
        <v>246</v>
      </c>
      <c r="C10" s="120" t="s">
        <v>241</v>
      </c>
      <c r="D10" s="121">
        <v>1684</v>
      </c>
      <c r="E10" s="121">
        <v>1962</v>
      </c>
      <c r="F10" s="121">
        <v>5055</v>
      </c>
      <c r="G10" s="121">
        <f t="shared" si="0"/>
        <v>8701</v>
      </c>
      <c r="H10" s="121">
        <v>2339</v>
      </c>
      <c r="I10" s="122">
        <v>16</v>
      </c>
      <c r="J10" s="122">
        <v>16.29</v>
      </c>
      <c r="K10" s="121" t="s">
        <v>242</v>
      </c>
      <c r="L10" s="121">
        <f t="shared" si="1"/>
        <v>37424</v>
      </c>
    </row>
    <row r="11" spans="1:15" ht="20.5" x14ac:dyDescent="0.25">
      <c r="A11" s="120">
        <v>3</v>
      </c>
      <c r="B11" s="129" t="s">
        <v>247</v>
      </c>
      <c r="C11" s="120" t="s">
        <v>241</v>
      </c>
      <c r="D11" s="121">
        <v>5501</v>
      </c>
      <c r="E11" s="121">
        <v>6171</v>
      </c>
      <c r="F11" s="121">
        <v>9083</v>
      </c>
      <c r="G11" s="121">
        <f t="shared" si="0"/>
        <v>20755</v>
      </c>
      <c r="H11" s="121">
        <v>5085</v>
      </c>
      <c r="I11" s="122">
        <v>16</v>
      </c>
      <c r="J11" s="122">
        <v>16.53</v>
      </c>
      <c r="K11" s="121" t="s">
        <v>242</v>
      </c>
      <c r="L11" s="121">
        <f t="shared" si="1"/>
        <v>81360</v>
      </c>
    </row>
    <row r="12" spans="1:15" ht="20.5" x14ac:dyDescent="0.25">
      <c r="A12" s="120">
        <v>4</v>
      </c>
      <c r="B12" s="129" t="s">
        <v>248</v>
      </c>
      <c r="C12" s="120" t="s">
        <v>241</v>
      </c>
      <c r="D12" s="121">
        <v>355</v>
      </c>
      <c r="E12" s="121">
        <v>291</v>
      </c>
      <c r="F12" s="121">
        <v>195</v>
      </c>
      <c r="G12" s="121">
        <f t="shared" si="0"/>
        <v>841</v>
      </c>
      <c r="H12" s="121">
        <v>162</v>
      </c>
      <c r="I12" s="122">
        <v>20</v>
      </c>
      <c r="J12" s="122">
        <v>20.149999999999999</v>
      </c>
      <c r="K12" s="121" t="s">
        <v>242</v>
      </c>
      <c r="L12" s="121">
        <f t="shared" si="1"/>
        <v>3240</v>
      </c>
    </row>
    <row r="13" spans="1:15" ht="20.5" x14ac:dyDescent="0.25">
      <c r="A13" s="120">
        <v>5</v>
      </c>
      <c r="B13" s="129" t="s">
        <v>249</v>
      </c>
      <c r="C13" s="120" t="s">
        <v>241</v>
      </c>
      <c r="D13" s="121">
        <v>510</v>
      </c>
      <c r="E13" s="121">
        <v>894</v>
      </c>
      <c r="F13" s="121">
        <v>611</v>
      </c>
      <c r="G13" s="121">
        <f t="shared" si="0"/>
        <v>2015</v>
      </c>
      <c r="H13" s="121">
        <v>502</v>
      </c>
      <c r="I13" s="122">
        <v>19</v>
      </c>
      <c r="J13" s="122">
        <v>19.079999999999998</v>
      </c>
      <c r="K13" s="121" t="s">
        <v>242</v>
      </c>
      <c r="L13" s="121">
        <f t="shared" si="1"/>
        <v>9538</v>
      </c>
    </row>
    <row r="14" spans="1:15" ht="20.5" x14ac:dyDescent="0.25">
      <c r="A14" s="120">
        <v>6</v>
      </c>
      <c r="B14" s="129" t="s">
        <v>250</v>
      </c>
      <c r="C14" s="120" t="s">
        <v>241</v>
      </c>
      <c r="D14" s="121">
        <v>731</v>
      </c>
      <c r="E14" s="121">
        <v>901</v>
      </c>
      <c r="F14" s="121">
        <v>621</v>
      </c>
      <c r="G14" s="121">
        <f t="shared" si="0"/>
        <v>2253</v>
      </c>
      <c r="H14" s="121">
        <v>507</v>
      </c>
      <c r="I14" s="122">
        <v>20</v>
      </c>
      <c r="J14" s="122">
        <v>20.56</v>
      </c>
      <c r="K14" s="121" t="s">
        <v>242</v>
      </c>
      <c r="L14" s="121">
        <f t="shared" si="1"/>
        <v>10140</v>
      </c>
    </row>
    <row r="15" spans="1:15" ht="20.5" x14ac:dyDescent="0.25">
      <c r="A15" s="120">
        <v>7</v>
      </c>
      <c r="B15" s="129" t="s">
        <v>251</v>
      </c>
      <c r="C15" s="120" t="s">
        <v>241</v>
      </c>
      <c r="D15" s="121">
        <v>492</v>
      </c>
      <c r="E15" s="121">
        <v>883</v>
      </c>
      <c r="F15" s="121">
        <v>589</v>
      </c>
      <c r="G15" s="121">
        <f t="shared" si="0"/>
        <v>1964</v>
      </c>
      <c r="H15" s="121">
        <v>491</v>
      </c>
      <c r="I15" s="122">
        <v>51</v>
      </c>
      <c r="J15" s="122">
        <v>51</v>
      </c>
      <c r="K15" s="121" t="s">
        <v>242</v>
      </c>
      <c r="L15" s="121">
        <f t="shared" si="1"/>
        <v>25041</v>
      </c>
    </row>
    <row r="16" spans="1:15" ht="20.5" x14ac:dyDescent="0.25">
      <c r="A16" s="120">
        <v>8</v>
      </c>
      <c r="B16" s="129" t="s">
        <v>252</v>
      </c>
      <c r="C16" s="120" t="s">
        <v>241</v>
      </c>
      <c r="D16" s="121">
        <v>2838</v>
      </c>
      <c r="E16" s="121">
        <v>2286</v>
      </c>
      <c r="F16" s="121">
        <v>3033</v>
      </c>
      <c r="G16" s="121">
        <f t="shared" si="0"/>
        <v>8157</v>
      </c>
      <c r="H16" s="121">
        <v>1773</v>
      </c>
      <c r="I16" s="122">
        <v>53</v>
      </c>
      <c r="J16" s="122">
        <v>53</v>
      </c>
      <c r="K16" s="121" t="s">
        <v>242</v>
      </c>
      <c r="L16" s="121">
        <f t="shared" si="1"/>
        <v>93969</v>
      </c>
    </row>
    <row r="17" spans="1:23" ht="20.5" x14ac:dyDescent="0.25">
      <c r="A17" s="120">
        <v>9</v>
      </c>
      <c r="B17" s="129" t="s">
        <v>253</v>
      </c>
      <c r="C17" s="120" t="s">
        <v>241</v>
      </c>
      <c r="D17" s="121">
        <v>631</v>
      </c>
      <c r="E17" s="121">
        <v>1176</v>
      </c>
      <c r="F17" s="121">
        <v>2036</v>
      </c>
      <c r="G17" s="121">
        <f t="shared" si="0"/>
        <v>3843</v>
      </c>
      <c r="H17" s="121">
        <v>1071</v>
      </c>
      <c r="I17" s="122">
        <v>12</v>
      </c>
      <c r="J17" s="122">
        <v>12.1</v>
      </c>
      <c r="K17" s="121" t="s">
        <v>242</v>
      </c>
      <c r="L17" s="121">
        <f t="shared" si="1"/>
        <v>12852</v>
      </c>
    </row>
    <row r="18" spans="1:23" ht="20.5" x14ac:dyDescent="0.25">
      <c r="A18" s="120">
        <v>10</v>
      </c>
      <c r="B18" s="129" t="s">
        <v>254</v>
      </c>
      <c r="C18" s="120" t="s">
        <v>241</v>
      </c>
      <c r="D18" s="121">
        <v>658</v>
      </c>
      <c r="E18" s="121">
        <v>1231</v>
      </c>
      <c r="F18" s="121">
        <v>2055</v>
      </c>
      <c r="G18" s="121">
        <f t="shared" si="0"/>
        <v>3944</v>
      </c>
      <c r="H18" s="121">
        <v>1095</v>
      </c>
      <c r="I18" s="122">
        <v>12</v>
      </c>
      <c r="J18" s="122">
        <v>12.32</v>
      </c>
      <c r="K18" s="121" t="s">
        <v>242</v>
      </c>
      <c r="L18" s="121">
        <f t="shared" si="1"/>
        <v>13140</v>
      </c>
    </row>
    <row r="19" spans="1:23" ht="20.5" x14ac:dyDescent="0.25">
      <c r="A19" s="120">
        <v>11</v>
      </c>
      <c r="B19" s="129" t="s">
        <v>255</v>
      </c>
      <c r="C19" s="120" t="s">
        <v>241</v>
      </c>
      <c r="D19" s="121">
        <v>679</v>
      </c>
      <c r="E19" s="121">
        <v>1217</v>
      </c>
      <c r="F19" s="121">
        <v>2077</v>
      </c>
      <c r="G19" s="121">
        <f t="shared" si="0"/>
        <v>3973</v>
      </c>
      <c r="H19" s="121">
        <v>1098</v>
      </c>
      <c r="I19" s="122">
        <v>23</v>
      </c>
      <c r="J19" s="122">
        <v>24.72</v>
      </c>
      <c r="K19" s="121" t="s">
        <v>242</v>
      </c>
      <c r="L19" s="121">
        <f t="shared" si="1"/>
        <v>25254</v>
      </c>
    </row>
    <row r="20" spans="1:23" ht="20.5" x14ac:dyDescent="0.25">
      <c r="A20" s="120">
        <v>12</v>
      </c>
      <c r="B20" s="129" t="s">
        <v>256</v>
      </c>
      <c r="C20" s="120" t="s">
        <v>241</v>
      </c>
      <c r="D20" s="121">
        <v>679</v>
      </c>
      <c r="E20" s="121">
        <v>1217</v>
      </c>
      <c r="F20" s="121">
        <v>2077</v>
      </c>
      <c r="G20" s="121">
        <f t="shared" si="0"/>
        <v>3973</v>
      </c>
      <c r="H20" s="121">
        <v>1098</v>
      </c>
      <c r="I20" s="122">
        <v>23</v>
      </c>
      <c r="J20" s="122">
        <v>25.61</v>
      </c>
      <c r="K20" s="121" t="s">
        <v>242</v>
      </c>
      <c r="L20" s="121">
        <f t="shared" si="1"/>
        <v>25254</v>
      </c>
    </row>
    <row r="21" spans="1:23" ht="20.5" x14ac:dyDescent="0.25">
      <c r="A21" s="120">
        <v>13</v>
      </c>
      <c r="B21" s="129" t="s">
        <v>257</v>
      </c>
      <c r="C21" s="120" t="s">
        <v>241</v>
      </c>
      <c r="D21" s="121">
        <v>838</v>
      </c>
      <c r="E21" s="121">
        <v>1258</v>
      </c>
      <c r="F21" s="121">
        <v>5370</v>
      </c>
      <c r="G21" s="121">
        <f t="shared" si="0"/>
        <v>7466</v>
      </c>
      <c r="H21" s="121">
        <v>2209</v>
      </c>
      <c r="I21" s="122">
        <v>23</v>
      </c>
      <c r="J21" s="122">
        <v>27.48</v>
      </c>
      <c r="K21" s="121" t="s">
        <v>242</v>
      </c>
      <c r="L21" s="121">
        <f t="shared" si="1"/>
        <v>50807</v>
      </c>
    </row>
    <row r="22" spans="1:23" ht="20.5" x14ac:dyDescent="0.25">
      <c r="A22" s="120">
        <v>14</v>
      </c>
      <c r="B22" s="129" t="s">
        <v>258</v>
      </c>
      <c r="C22" s="120" t="s">
        <v>241</v>
      </c>
      <c r="D22" s="121">
        <v>962</v>
      </c>
      <c r="E22" s="121">
        <v>1380</v>
      </c>
      <c r="F22" s="121">
        <v>5534</v>
      </c>
      <c r="G22" s="121">
        <f t="shared" si="0"/>
        <v>7876</v>
      </c>
      <c r="H22" s="121">
        <v>2305</v>
      </c>
      <c r="I22" s="122">
        <v>23</v>
      </c>
      <c r="J22" s="122">
        <v>27.02</v>
      </c>
      <c r="K22" s="121" t="s">
        <v>242</v>
      </c>
      <c r="L22" s="121">
        <f t="shared" si="1"/>
        <v>53015</v>
      </c>
    </row>
    <row r="23" spans="1:23" ht="20.5" x14ac:dyDescent="0.25">
      <c r="A23" s="120">
        <v>15</v>
      </c>
      <c r="B23" s="129" t="s">
        <v>259</v>
      </c>
      <c r="C23" s="120" t="s">
        <v>241</v>
      </c>
      <c r="D23" s="121">
        <v>708</v>
      </c>
      <c r="E23" s="121">
        <v>1208</v>
      </c>
      <c r="F23" s="121">
        <v>2141</v>
      </c>
      <c r="G23" s="121">
        <f>SUM(D23:F23)</f>
        <v>4057</v>
      </c>
      <c r="H23" s="121">
        <v>1116</v>
      </c>
      <c r="I23" s="122">
        <v>23</v>
      </c>
      <c r="J23" s="122">
        <v>23.81</v>
      </c>
      <c r="K23" s="121" t="s">
        <v>242</v>
      </c>
      <c r="L23" s="121">
        <f>I23*H23</f>
        <v>25668</v>
      </c>
    </row>
    <row r="24" spans="1:23" ht="20.5" x14ac:dyDescent="0.25">
      <c r="A24" s="120">
        <v>16</v>
      </c>
      <c r="B24" s="129" t="s">
        <v>260</v>
      </c>
      <c r="C24" s="120" t="s">
        <v>241</v>
      </c>
      <c r="D24" s="121">
        <v>1257</v>
      </c>
      <c r="E24" s="121">
        <v>1294</v>
      </c>
      <c r="F24" s="121">
        <v>1679</v>
      </c>
      <c r="G24" s="121">
        <f>SUM(D24:F24)</f>
        <v>4230</v>
      </c>
      <c r="H24" s="121">
        <v>991</v>
      </c>
      <c r="I24" s="122">
        <v>115</v>
      </c>
      <c r="J24" s="122">
        <v>131</v>
      </c>
      <c r="K24" s="121" t="s">
        <v>242</v>
      </c>
      <c r="L24" s="121">
        <f>I24*H24</f>
        <v>113965</v>
      </c>
    </row>
    <row r="25" spans="1:23" ht="20.5" x14ac:dyDescent="0.25">
      <c r="A25" s="120">
        <v>17</v>
      </c>
      <c r="B25" s="129" t="s">
        <v>261</v>
      </c>
      <c r="C25" s="120" t="s">
        <v>241</v>
      </c>
      <c r="D25" s="121">
        <v>3969</v>
      </c>
      <c r="E25" s="121">
        <v>4342</v>
      </c>
      <c r="F25" s="121">
        <v>8237</v>
      </c>
      <c r="G25" s="121">
        <f t="shared" si="0"/>
        <v>16548</v>
      </c>
      <c r="H25" s="121">
        <v>4193</v>
      </c>
      <c r="I25" s="122">
        <v>68</v>
      </c>
      <c r="J25" s="122">
        <v>72</v>
      </c>
      <c r="K25" s="121" t="s">
        <v>242</v>
      </c>
      <c r="L25" s="121">
        <f t="shared" si="1"/>
        <v>285124</v>
      </c>
    </row>
    <row r="26" spans="1:23" ht="20.5" x14ac:dyDescent="0.25">
      <c r="A26" s="123"/>
      <c r="B26" s="130" t="s">
        <v>243</v>
      </c>
      <c r="C26" s="123"/>
      <c r="D26" s="124">
        <f>SUM(D9:D25)</f>
        <v>25957</v>
      </c>
      <c r="E26" s="124">
        <f>SUM(E9:E25)</f>
        <v>31291</v>
      </c>
      <c r="F26" s="124">
        <f>SUM(F9:F25)</f>
        <v>52961</v>
      </c>
      <c r="G26" s="124">
        <f>SUM(G9:G25)</f>
        <v>110209</v>
      </c>
      <c r="H26" s="124">
        <f>SUM(H9:H25)</f>
        <v>28084</v>
      </c>
      <c r="I26" s="124"/>
      <c r="J26" s="124"/>
      <c r="K26" s="124"/>
      <c r="L26" s="124">
        <f>SUM(L9:L25)</f>
        <v>882183</v>
      </c>
    </row>
    <row r="28" spans="1:23" ht="23" x14ac:dyDescent="0.25">
      <c r="A28" s="106"/>
      <c r="B28" s="106"/>
      <c r="C28" s="106"/>
      <c r="D28" s="107" t="s">
        <v>244</v>
      </c>
      <c r="E28" s="106"/>
      <c r="F28" s="109" t="str">
        <f>BAHTTEXT(L26)</f>
        <v>แปดแสนแปดหมื่นสองพันหนึ่งร้อยแปดสิบสามบาทถ้วน</v>
      </c>
      <c r="G28" s="106"/>
      <c r="H28" s="106"/>
      <c r="I28" s="106"/>
      <c r="J28" s="108"/>
      <c r="K28" s="106"/>
      <c r="L28" s="106"/>
      <c r="M28" s="106"/>
      <c r="N28" s="106"/>
      <c r="O28" s="106"/>
    </row>
    <row r="29" spans="1:23" s="60" customFormat="1" ht="23.25" customHeight="1" x14ac:dyDescent="0.25">
      <c r="A29" s="102"/>
      <c r="B29" s="103"/>
      <c r="C29" s="104"/>
      <c r="D29" s="72"/>
      <c r="E29" s="102"/>
      <c r="F29" s="102"/>
      <c r="G29" s="102"/>
      <c r="H29" s="57"/>
      <c r="I29" s="57"/>
      <c r="J29" s="57"/>
      <c r="K29" s="57"/>
      <c r="L29" s="57"/>
      <c r="M29" s="57"/>
      <c r="N29" s="43"/>
      <c r="O29" s="57"/>
      <c r="P29" s="102"/>
      <c r="Q29" s="57"/>
      <c r="R29" s="102"/>
      <c r="S29" s="57"/>
      <c r="T29" s="102"/>
      <c r="U29" s="57"/>
      <c r="V29" s="102"/>
      <c r="W29" s="57"/>
    </row>
    <row r="30" spans="1:23" s="102" customFormat="1" ht="23.25" customHeight="1" x14ac:dyDescent="0.25">
      <c r="A30" s="110"/>
      <c r="B30" s="160" t="s">
        <v>177</v>
      </c>
      <c r="C30" s="160"/>
      <c r="D30" s="160" t="s">
        <v>178</v>
      </c>
      <c r="E30" s="160"/>
      <c r="F30" s="160"/>
      <c r="G30" s="160" t="s">
        <v>179</v>
      </c>
      <c r="H30" s="160"/>
      <c r="I30" s="160"/>
      <c r="J30" s="160" t="s">
        <v>180</v>
      </c>
      <c r="K30" s="160"/>
      <c r="L30" s="160"/>
      <c r="Q30" s="43"/>
      <c r="W30" s="43"/>
    </row>
    <row r="31" spans="1:23" s="102" customFormat="1" ht="18" customHeight="1" x14ac:dyDescent="0.25">
      <c r="A31" s="110"/>
      <c r="B31" s="160" t="s">
        <v>185</v>
      </c>
      <c r="C31" s="160"/>
      <c r="D31" s="161" t="s">
        <v>191</v>
      </c>
      <c r="E31" s="161"/>
      <c r="F31" s="161"/>
      <c r="G31" s="161" t="s">
        <v>192</v>
      </c>
      <c r="H31" s="161"/>
      <c r="I31" s="161"/>
      <c r="J31" s="161" t="s">
        <v>189</v>
      </c>
      <c r="K31" s="161"/>
      <c r="L31" s="161"/>
      <c r="Q31" s="58"/>
      <c r="S31" s="103"/>
    </row>
    <row r="32" spans="1:23" s="102" customFormat="1" ht="17.25" customHeight="1" x14ac:dyDescent="0.25">
      <c r="A32" s="110"/>
      <c r="B32" s="160" t="s">
        <v>190</v>
      </c>
      <c r="C32" s="160"/>
      <c r="D32" s="161" t="s">
        <v>186</v>
      </c>
      <c r="E32" s="161"/>
      <c r="F32" s="161"/>
      <c r="G32" s="161" t="s">
        <v>181</v>
      </c>
      <c r="H32" s="161"/>
      <c r="I32" s="161"/>
      <c r="J32" s="160" t="s">
        <v>182</v>
      </c>
      <c r="K32" s="160"/>
      <c r="L32" s="160"/>
      <c r="Q32" s="103"/>
    </row>
    <row r="33" spans="1:17" s="102" customFormat="1" ht="16.5" customHeight="1" x14ac:dyDescent="0.25">
      <c r="A33" s="110"/>
      <c r="B33" s="160" t="s">
        <v>187</v>
      </c>
      <c r="C33" s="160"/>
      <c r="D33" s="161" t="s">
        <v>188</v>
      </c>
      <c r="E33" s="161"/>
      <c r="F33" s="161"/>
      <c r="G33" s="160" t="s">
        <v>183</v>
      </c>
      <c r="H33" s="160"/>
      <c r="I33" s="160"/>
      <c r="J33" s="160" t="s">
        <v>184</v>
      </c>
      <c r="K33" s="160"/>
      <c r="L33" s="160"/>
      <c r="Q33" s="103"/>
    </row>
    <row r="34" spans="1:17" s="102" customFormat="1" ht="16.5" customHeight="1" x14ac:dyDescent="0.25">
      <c r="F34" s="103"/>
      <c r="G34" s="103"/>
      <c r="H34" s="103"/>
      <c r="I34" s="103"/>
      <c r="J34" s="73"/>
      <c r="K34" s="57"/>
      <c r="L34" s="57"/>
      <c r="Q34" s="103"/>
    </row>
  </sheetData>
  <mergeCells count="21">
    <mergeCell ref="J33:L33"/>
    <mergeCell ref="H5:I5"/>
    <mergeCell ref="A1:L1"/>
    <mergeCell ref="A2:L2"/>
    <mergeCell ref="A3:L3"/>
    <mergeCell ref="D30:F30"/>
    <mergeCell ref="J30:L30"/>
    <mergeCell ref="B31:C31"/>
    <mergeCell ref="D31:F31"/>
    <mergeCell ref="J31:L31"/>
    <mergeCell ref="B32:C32"/>
    <mergeCell ref="D32:F32"/>
    <mergeCell ref="J32:L32"/>
    <mergeCell ref="G32:I32"/>
    <mergeCell ref="G33:I33"/>
    <mergeCell ref="B33:C33"/>
    <mergeCell ref="D33:F33"/>
    <mergeCell ref="D5:F5"/>
    <mergeCell ref="G30:I30"/>
    <mergeCell ref="G31:I31"/>
    <mergeCell ref="B30:C30"/>
  </mergeCells>
  <dataValidations count="3">
    <dataValidation type="whole" showInputMessage="1" showErrorMessage="1" errorTitle="ต้องใส่ข้อมูล" error="กรุณาใส่ขนาดบรรจุ เช่น Tube ขนาดบรรจุ 100 tube per pack ให้ใส่เลข 100 และเปลี่ยนหน่วยบรรจุเป็น pack" prompt="ขนาดบรรจุ เช่น 100 test per pack ให้ใส่เลข 100  (ต้องใส่ข้อมุลในช่องนี้)" sqref="F29">
      <formula1>1</formula1>
      <formula2>1000000</formula2>
    </dataValidation>
    <dataValidation allowBlank="1" showInputMessage="1" showErrorMessage="1" prompt="หน่วยย่อยที่อยู่ใน pack หรือกล่อง เช่น test, ชิ้น, หลอด" sqref="E29"/>
    <dataValidation allowBlank="1" showInputMessage="1" showErrorMessage="1" prompt="เช่น pack, กล่อง" sqref="G29"/>
  </dataValidations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คำอธิบาย</vt:lpstr>
      <vt:lpstr>แผนจัดซื้อ เฉพาะน้ำยา</vt:lpstr>
      <vt:lpstr>ปกแผน</vt:lpstr>
      <vt:lpstr>cbc</vt:lpstr>
      <vt:lpstr>chem</vt:lpstr>
      <vt:lpstr>'แผนจัดซื้อ เฉพาะน้ำยา'!Print_Titles</vt:lpstr>
    </vt:vector>
  </TitlesOfParts>
  <Company>Home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ชัชวาล คุปติธรรมา</dc:creator>
  <cp:lastModifiedBy>ACER</cp:lastModifiedBy>
  <cp:revision/>
  <cp:lastPrinted>2022-08-29T03:32:27Z</cp:lastPrinted>
  <dcterms:created xsi:type="dcterms:W3CDTF">2004-08-09T13:11:19Z</dcterms:created>
  <dcterms:modified xsi:type="dcterms:W3CDTF">2022-08-30T10:24:04Z</dcterms:modified>
</cp:coreProperties>
</file>